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updateLinks="never" defaultThemeVersion="124226"/>
  <bookViews>
    <workbookView xWindow="60" yWindow="0" windowWidth="14610" windowHeight="12630" tabRatio="796" firstSheet="1" activeTab="8"/>
  </bookViews>
  <sheets>
    <sheet name="Заявление стар" sheetId="1" state="hidden" r:id="rId1"/>
    <sheet name="Выбор специальностей" sheetId="8" r:id="rId2"/>
    <sheet name="ИД 1" sheetId="2" r:id="rId3"/>
    <sheet name="ИД 2" sheetId="4" r:id="rId4"/>
    <sheet name="ИД 3" sheetId="5" r:id="rId5"/>
    <sheet name="ИД 4" sheetId="6" r:id="rId6"/>
    <sheet name="ИД 5" sheetId="7" r:id="rId7"/>
    <sheet name="Согласие на зачисление" sheetId="3" state="hidden" r:id="rId8"/>
    <sheet name="Заявление" sheetId="9" r:id="rId9"/>
    <sheet name="Согласие на обработку" sheetId="11" r:id="rId10"/>
    <sheet name="Согласие на распространение" sheetId="12" r:id="rId11"/>
    <sheet name="Согласие на зачисление ДОГОВОР" sheetId="14" r:id="rId12"/>
    <sheet name="Заявка ЦО" sheetId="16" r:id="rId13"/>
    <sheet name="ЛНР, ДНР оригинал" sheetId="17" r:id="rId14"/>
  </sheets>
  <externalReferences>
    <externalReference r:id="rId15"/>
    <externalReference r:id="rId16"/>
  </externalReferences>
  <definedNames>
    <definedName name="_xlnm._FilterDatabase" localSheetId="2" hidden="1">'ИД 1'!$H$5:$H$42</definedName>
    <definedName name="_xlnm._FilterDatabase" localSheetId="3" hidden="1">'ИД 2'!$H$5:$H$42</definedName>
    <definedName name="_xlnm._FilterDatabase" localSheetId="4" hidden="1">'ИД 3'!$H$5:$H$42</definedName>
    <definedName name="_xlnm._FilterDatabase" localSheetId="5" hidden="1">'ИД 4'!$H$5:$H$42</definedName>
    <definedName name="_xlnm._FilterDatabase" localSheetId="6" hidden="1">'ИД 5'!$H$5:$H$42</definedName>
    <definedName name="List" localSheetId="1">'Выбор специальностей'!$A$53:$A$53</definedName>
    <definedName name="List" localSheetId="8">Заявление!$A$126:$A$130</definedName>
    <definedName name="List">'Заявление стар'!$A$127:$A$131</definedName>
    <definedName name="выбранные_специальности">'Выбор специальностей'!$D$48:$D$52</definedName>
    <definedName name="_xlnm.Print_Area" localSheetId="1">'Выбор специальностей'!$O$1</definedName>
    <definedName name="_xlnm.Print_Area" localSheetId="12">'Заявка ЦО'!$A$7:$G$57</definedName>
    <definedName name="_xlnm.Print_Area" localSheetId="8">Заявление!$A$8:$N$92</definedName>
    <definedName name="_xlnm.Print_Area" localSheetId="0">'Заявление стар'!$A$8:$I$92</definedName>
    <definedName name="_xlnm.Print_Area" localSheetId="2">'ИД 1'!$A$5:$G$42</definedName>
    <definedName name="_xlnm.Print_Area" localSheetId="3">'ИД 2'!$A$5:$G$42</definedName>
    <definedName name="_xlnm.Print_Area" localSheetId="4">'ИД 3'!$A$5:$G$42</definedName>
    <definedName name="_xlnm.Print_Area" localSheetId="5">'ИД 4'!$A$5:$G$42</definedName>
    <definedName name="_xlnm.Print_Area" localSheetId="6">'ИД 5'!$A$5:$G$42</definedName>
    <definedName name="_xlnm.Print_Area" localSheetId="13">'ЛНР, ДНР оригинал'!$A$4:$G$25</definedName>
    <definedName name="_xlnm.Print_Area" localSheetId="7">'Согласие на зачисление'!$A$1:$G$28</definedName>
    <definedName name="_xlnm.Print_Area" localSheetId="11">'Согласие на зачисление ДОГОВОР'!$A$4:$G$25</definedName>
    <definedName name="_xlnm.Print_Area" localSheetId="9">'Согласие на обработку'!$A$3:$J$51</definedName>
    <definedName name="_xlnm.Print_Area" localSheetId="10">'Согласие на распространение'!$A$9:$I$81</definedName>
    <definedName name="специальности">'Выбор специальностей'!$D$48:$D$52</definedName>
  </definedNames>
  <calcPr calcId="145621"/>
</workbook>
</file>

<file path=xl/calcChain.xml><?xml version="1.0" encoding="utf-8"?>
<calcChain xmlns="http://schemas.openxmlformats.org/spreadsheetml/2006/main">
  <c r="A22" i="16" l="1"/>
  <c r="B15" i="12"/>
  <c r="C23" i="16"/>
  <c r="D17" i="12"/>
  <c r="D12" i="11"/>
  <c r="B9" i="11"/>
  <c r="H19" i="17" l="1"/>
  <c r="J19" i="17" s="1"/>
  <c r="B14" i="17"/>
  <c r="D17" i="16" l="1"/>
  <c r="A12" i="16"/>
  <c r="L24" i="16"/>
  <c r="L23" i="16"/>
  <c r="L22" i="16"/>
  <c r="L21" i="16"/>
  <c r="L20" i="16"/>
  <c r="L19" i="16"/>
  <c r="C110" i="16"/>
  <c r="C109" i="16"/>
  <c r="C108" i="16"/>
  <c r="C107" i="16"/>
  <c r="C106" i="16"/>
  <c r="C105" i="16"/>
  <c r="C104" i="16"/>
  <c r="C103" i="16"/>
  <c r="C102" i="16"/>
  <c r="C101" i="16"/>
  <c r="C100" i="16"/>
  <c r="C99" i="16"/>
  <c r="C98" i="16"/>
  <c r="C97" i="16"/>
  <c r="C96" i="16"/>
  <c r="C95" i="16"/>
  <c r="C94" i="16"/>
  <c r="C93" i="16"/>
  <c r="C92" i="16"/>
  <c r="C91" i="16"/>
  <c r="C90" i="16"/>
  <c r="C89" i="16"/>
  <c r="C88" i="16"/>
  <c r="C87" i="16"/>
  <c r="C86" i="16"/>
  <c r="C85" i="16"/>
  <c r="C84" i="16"/>
  <c r="C83" i="16"/>
  <c r="C82" i="16"/>
  <c r="F15" i="16"/>
  <c r="E21" i="16"/>
  <c r="B21" i="16"/>
  <c r="F20" i="16"/>
  <c r="C20" i="16"/>
  <c r="H23" i="16"/>
  <c r="C54" i="16"/>
  <c r="G8" i="14"/>
  <c r="J5" i="11"/>
  <c r="N89" i="9"/>
  <c r="C41" i="7"/>
  <c r="C41" i="6"/>
  <c r="C41" i="5"/>
  <c r="C41" i="4"/>
  <c r="C41" i="2"/>
  <c r="C91" i="8"/>
  <c r="C84" i="8"/>
  <c r="C67" i="8" l="1"/>
  <c r="C68" i="8"/>
  <c r="C74" i="8"/>
  <c r="C73" i="8"/>
  <c r="C70" i="8"/>
  <c r="H20" i="14" l="1"/>
  <c r="J20" i="14" s="1"/>
  <c r="C14" i="9" l="1"/>
  <c r="C15" i="9"/>
  <c r="C13" i="9"/>
  <c r="B14" i="12"/>
  <c r="K34" i="8"/>
  <c r="K30" i="8"/>
  <c r="K26" i="8"/>
  <c r="K22" i="8"/>
  <c r="K18" i="8"/>
  <c r="C165" i="9"/>
  <c r="C164" i="9"/>
  <c r="C163" i="9"/>
  <c r="C162" i="9"/>
  <c r="C161" i="9"/>
  <c r="C160" i="9"/>
  <c r="C159" i="9"/>
  <c r="C158" i="9"/>
  <c r="C157" i="9"/>
  <c r="C156" i="9"/>
  <c r="C155" i="9"/>
  <c r="C154" i="9"/>
  <c r="C153" i="9"/>
  <c r="C152" i="9"/>
  <c r="C151" i="9"/>
  <c r="C150" i="9"/>
  <c r="C149" i="9"/>
  <c r="C148" i="9"/>
  <c r="C147" i="9"/>
  <c r="C146" i="9"/>
  <c r="C145" i="9"/>
  <c r="C144" i="9"/>
  <c r="C143" i="9"/>
  <c r="C142" i="9"/>
  <c r="C141" i="9"/>
  <c r="F130" i="9"/>
  <c r="F129" i="9"/>
  <c r="F128" i="9"/>
  <c r="F127" i="9"/>
  <c r="F126" i="9"/>
  <c r="C126" i="9" a="1"/>
  <c r="C126" i="9" s="1"/>
  <c r="C124" i="9"/>
  <c r="C121" i="9"/>
  <c r="E121" i="9" s="1"/>
  <c r="B121" i="9"/>
  <c r="D121" i="9" s="1"/>
  <c r="C120" i="9"/>
  <c r="E120" i="9" s="1"/>
  <c r="C119" i="9"/>
  <c r="E119" i="9" s="1"/>
  <c r="C118" i="9"/>
  <c r="E118" i="9" s="1"/>
  <c r="C117" i="9"/>
  <c r="E117" i="9" s="1"/>
  <c r="Q111" i="9"/>
  <c r="L129" i="9" s="1"/>
  <c r="N129" i="9" s="1"/>
  <c r="P111" i="9"/>
  <c r="G129" i="9" s="1"/>
  <c r="Q107" i="9"/>
  <c r="L128" i="9" s="1"/>
  <c r="P107" i="9"/>
  <c r="G128" i="9" s="1"/>
  <c r="Q103" i="9"/>
  <c r="L127" i="9" s="1"/>
  <c r="P103" i="9"/>
  <c r="G127" i="9" s="1"/>
  <c r="Q99" i="9"/>
  <c r="L126" i="9" s="1"/>
  <c r="P99" i="9"/>
  <c r="G126" i="9" s="1"/>
  <c r="Q95" i="9"/>
  <c r="L125" i="9" s="1"/>
  <c r="N125" i="9" s="1"/>
  <c r="P95" i="9"/>
  <c r="G125" i="9" s="1"/>
  <c r="G134" i="9"/>
  <c r="F134" i="9"/>
  <c r="C92" i="8"/>
  <c r="C90" i="8"/>
  <c r="C89" i="8"/>
  <c r="C88" i="8"/>
  <c r="C87" i="8"/>
  <c r="C86" i="8"/>
  <c r="C85" i="8"/>
  <c r="C83" i="8"/>
  <c r="C82" i="8"/>
  <c r="C81" i="8"/>
  <c r="C80" i="8"/>
  <c r="C79" i="8"/>
  <c r="C78" i="8"/>
  <c r="C77" i="8"/>
  <c r="C76" i="8"/>
  <c r="C75" i="8"/>
  <c r="C72" i="8"/>
  <c r="C71" i="8"/>
  <c r="C69" i="8"/>
  <c r="C66" i="8"/>
  <c r="C65" i="8"/>
  <c r="C64" i="8"/>
  <c r="C44" i="8"/>
  <c r="E44" i="8" s="1"/>
  <c r="H44" i="8" s="1"/>
  <c r="G37" i="9" s="1"/>
  <c r="C43" i="8"/>
  <c r="E43" i="8" s="1"/>
  <c r="H43" i="8" s="1"/>
  <c r="G35" i="9" s="1"/>
  <c r="C42" i="8"/>
  <c r="E42" i="8" s="1"/>
  <c r="H42" i="8" s="1"/>
  <c r="G33" i="9" s="1"/>
  <c r="C41" i="8"/>
  <c r="E41" i="8" s="1"/>
  <c r="H41" i="8" s="1"/>
  <c r="G31" i="9" s="1"/>
  <c r="C40" i="8"/>
  <c r="E40" i="8" s="1"/>
  <c r="H40" i="8" s="1"/>
  <c r="G29" i="9" s="1"/>
  <c r="L34" i="8"/>
  <c r="B52" i="8" s="1"/>
  <c r="L30" i="8"/>
  <c r="B51" i="8" s="1"/>
  <c r="L26" i="8"/>
  <c r="B50" i="8" s="1"/>
  <c r="L22" i="8"/>
  <c r="B49" i="8" s="1"/>
  <c r="L18" i="8"/>
  <c r="B48" i="8" s="1"/>
  <c r="H130" i="1"/>
  <c r="I130" i="1" s="1"/>
  <c r="H127" i="1"/>
  <c r="I127" i="1" s="1"/>
  <c r="H126" i="1"/>
  <c r="I126" i="1" s="1"/>
  <c r="G127" i="1"/>
  <c r="L112" i="1"/>
  <c r="L108" i="1"/>
  <c r="H129" i="1" s="1"/>
  <c r="L104" i="1"/>
  <c r="H128" i="1" s="1"/>
  <c r="L100" i="1"/>
  <c r="L96" i="1"/>
  <c r="C119" i="1"/>
  <c r="E119" i="1" s="1"/>
  <c r="C120" i="1"/>
  <c r="E120" i="1" s="1"/>
  <c r="C121" i="1"/>
  <c r="E121" i="1" s="1"/>
  <c r="C122" i="1"/>
  <c r="E122" i="1" s="1"/>
  <c r="C118" i="1"/>
  <c r="E118" i="1" s="1"/>
  <c r="B122" i="1"/>
  <c r="D122" i="1" s="1"/>
  <c r="K112" i="1"/>
  <c r="K113" i="1" s="1"/>
  <c r="K114" i="1" s="1"/>
  <c r="K115" i="1" s="1"/>
  <c r="K108" i="1"/>
  <c r="K109" i="1" s="1"/>
  <c r="K110" i="1" s="1"/>
  <c r="K111" i="1" s="1"/>
  <c r="K104" i="1"/>
  <c r="K105" i="1" s="1"/>
  <c r="K106" i="1" s="1"/>
  <c r="K107" i="1" s="1"/>
  <c r="K100" i="1"/>
  <c r="K101" i="1" s="1"/>
  <c r="K96" i="1"/>
  <c r="G126" i="1" s="1"/>
  <c r="C127" i="1" a="1"/>
  <c r="C127" i="1" s="1"/>
  <c r="C128" i="1" s="1" a="1"/>
  <c r="C128" i="1" s="1"/>
  <c r="F131" i="1"/>
  <c r="F130" i="1"/>
  <c r="F129" i="1"/>
  <c r="F128" i="1"/>
  <c r="F127" i="1"/>
  <c r="H33" i="7"/>
  <c r="H32" i="7"/>
  <c r="H31" i="7"/>
  <c r="H28" i="7" s="1"/>
  <c r="H30" i="7"/>
  <c r="H29" i="7"/>
  <c r="H27" i="7"/>
  <c r="H26" i="7"/>
  <c r="H25" i="7"/>
  <c r="H24" i="7"/>
  <c r="H23" i="7"/>
  <c r="H22" i="7" s="1"/>
  <c r="H21" i="7"/>
  <c r="H20" i="7"/>
  <c r="H19" i="7"/>
  <c r="H18" i="7" s="1"/>
  <c r="H17" i="7"/>
  <c r="H16" i="7"/>
  <c r="H15" i="7"/>
  <c r="H14" i="7" s="1"/>
  <c r="H13" i="7"/>
  <c r="H12" i="7"/>
  <c r="H11" i="7"/>
  <c r="H10" i="7" s="1"/>
  <c r="H33" i="6"/>
  <c r="H32" i="6"/>
  <c r="H31" i="6"/>
  <c r="H28" i="6" s="1"/>
  <c r="H30" i="6"/>
  <c r="H29" i="6"/>
  <c r="H27" i="6"/>
  <c r="H26" i="6"/>
  <c r="H25" i="6"/>
  <c r="H24" i="6"/>
  <c r="H23" i="6"/>
  <c r="H22" i="6" s="1"/>
  <c r="H21" i="6"/>
  <c r="H20" i="6"/>
  <c r="H19" i="6"/>
  <c r="H18" i="6" s="1"/>
  <c r="H17" i="6"/>
  <c r="H16" i="6"/>
  <c r="H15" i="6"/>
  <c r="H14" i="6" s="1"/>
  <c r="H13" i="6"/>
  <c r="H12" i="6"/>
  <c r="H11" i="6"/>
  <c r="H10" i="6" s="1"/>
  <c r="H33" i="5"/>
  <c r="H32" i="5"/>
  <c r="H31" i="5"/>
  <c r="H28" i="5" s="1"/>
  <c r="H30" i="5"/>
  <c r="H29" i="5"/>
  <c r="H27" i="5"/>
  <c r="H26" i="5"/>
  <c r="H25" i="5"/>
  <c r="H24" i="5"/>
  <c r="H23" i="5"/>
  <c r="H22" i="5" s="1"/>
  <c r="H21" i="5"/>
  <c r="H20" i="5"/>
  <c r="H19" i="5"/>
  <c r="H18" i="5" s="1"/>
  <c r="H17" i="5"/>
  <c r="H16" i="5"/>
  <c r="H15" i="5"/>
  <c r="H13" i="5"/>
  <c r="H12" i="5"/>
  <c r="H11" i="5"/>
  <c r="H10" i="5"/>
  <c r="H33" i="4"/>
  <c r="H32" i="4"/>
  <c r="H31" i="4"/>
  <c r="H30" i="4"/>
  <c r="H29" i="4"/>
  <c r="H28" i="4" s="1"/>
  <c r="H27" i="4"/>
  <c r="H26" i="4"/>
  <c r="H22" i="4" s="1"/>
  <c r="H25" i="4"/>
  <c r="H24" i="4"/>
  <c r="H23" i="4"/>
  <c r="H21" i="4"/>
  <c r="H20" i="4"/>
  <c r="H19" i="4"/>
  <c r="H18" i="4"/>
  <c r="H17" i="4"/>
  <c r="H16" i="4"/>
  <c r="H15" i="4"/>
  <c r="H14" i="4"/>
  <c r="H13" i="4"/>
  <c r="H12" i="4"/>
  <c r="H11" i="4"/>
  <c r="H10" i="4"/>
  <c r="J37" i="1"/>
  <c r="H135" i="1" s="1"/>
  <c r="J35" i="1"/>
  <c r="G135" i="1" s="1"/>
  <c r="J33" i="1"/>
  <c r="F135" i="1" s="1"/>
  <c r="F136" i="1" s="1"/>
  <c r="L33" i="1" s="1"/>
  <c r="K33" i="1" s="1"/>
  <c r="J31" i="1"/>
  <c r="E135" i="1" s="1"/>
  <c r="J38" i="1"/>
  <c r="J36" i="1"/>
  <c r="J32" i="1"/>
  <c r="J30" i="1"/>
  <c r="J29" i="1"/>
  <c r="A43" i="1" s="1"/>
  <c r="J34" i="1"/>
  <c r="C143" i="1"/>
  <c r="C144" i="1"/>
  <c r="C145" i="1"/>
  <c r="C146" i="1"/>
  <c r="C147" i="1"/>
  <c r="C148" i="1"/>
  <c r="C149" i="1"/>
  <c r="C150" i="1"/>
  <c r="C151" i="1"/>
  <c r="C152" i="1"/>
  <c r="C153" i="1"/>
  <c r="C154" i="1"/>
  <c r="C155" i="1"/>
  <c r="A44" i="1" s="1"/>
  <c r="C156" i="1"/>
  <c r="C157" i="1"/>
  <c r="C158" i="1"/>
  <c r="C159" i="1"/>
  <c r="C160" i="1"/>
  <c r="C161" i="1"/>
  <c r="C162" i="1"/>
  <c r="C163" i="1"/>
  <c r="C164" i="1"/>
  <c r="C165" i="1"/>
  <c r="C166" i="1"/>
  <c r="C142" i="1"/>
  <c r="B11" i="3"/>
  <c r="C125" i="1"/>
  <c r="H19" i="3"/>
  <c r="A16" i="3"/>
  <c r="A14" i="3"/>
  <c r="H33" i="2"/>
  <c r="H32" i="2"/>
  <c r="H31" i="2"/>
  <c r="H30" i="2"/>
  <c r="H29" i="2"/>
  <c r="H27" i="2"/>
  <c r="H26" i="2"/>
  <c r="H25" i="2"/>
  <c r="H24" i="2"/>
  <c r="H23" i="2"/>
  <c r="H21" i="2"/>
  <c r="H20" i="2"/>
  <c r="H19" i="2"/>
  <c r="H17" i="2"/>
  <c r="H16" i="2"/>
  <c r="H15" i="2"/>
  <c r="H13" i="2"/>
  <c r="H12" i="2"/>
  <c r="H11" i="2"/>
  <c r="D79" i="12" l="1"/>
  <c r="K102" i="1"/>
  <c r="F94" i="1"/>
  <c r="B118" i="1"/>
  <c r="D118" i="1" s="1"/>
  <c r="B119" i="1"/>
  <c r="D119" i="1" s="1"/>
  <c r="G128" i="1"/>
  <c r="I128" i="1" s="1"/>
  <c r="G138" i="1"/>
  <c r="H14" i="5"/>
  <c r="A45" i="1"/>
  <c r="H136" i="1"/>
  <c r="A46" i="1"/>
  <c r="B120" i="1"/>
  <c r="D120" i="1" s="1"/>
  <c r="G129" i="1"/>
  <c r="I129" i="1" s="1"/>
  <c r="L29" i="1"/>
  <c r="K29" i="1" s="1"/>
  <c r="E138" i="1"/>
  <c r="D135" i="1"/>
  <c r="D137" i="1" s="1"/>
  <c r="A47" i="1"/>
  <c r="K97" i="1"/>
  <c r="K98" i="1" s="1"/>
  <c r="K99" i="1" s="1"/>
  <c r="G130" i="1"/>
  <c r="A51" i="8"/>
  <c r="M61" i="9" s="1"/>
  <c r="D7" i="2"/>
  <c r="D7" i="7"/>
  <c r="D7" i="6"/>
  <c r="B12" i="12"/>
  <c r="A21" i="12" s="1"/>
  <c r="D7" i="5"/>
  <c r="D7" i="4"/>
  <c r="B7" i="11"/>
  <c r="A52" i="8"/>
  <c r="N61" i="9" s="1"/>
  <c r="A50" i="8"/>
  <c r="L61" i="9" s="1"/>
  <c r="A49" i="8"/>
  <c r="K61" i="9" s="1"/>
  <c r="A48" i="8"/>
  <c r="J61" i="9" s="1"/>
  <c r="E134" i="9"/>
  <c r="E136" i="9" s="1"/>
  <c r="C127" i="9" a="1"/>
  <c r="C127" i="9" s="1"/>
  <c r="N127" i="9"/>
  <c r="N126" i="9"/>
  <c r="F137" i="9"/>
  <c r="F135" i="9"/>
  <c r="F136" i="9"/>
  <c r="G136" i="9"/>
  <c r="G137" i="9"/>
  <c r="G135" i="9"/>
  <c r="N128" i="9"/>
  <c r="P100" i="9"/>
  <c r="P108" i="9"/>
  <c r="P109" i="9" s="1"/>
  <c r="P96" i="9"/>
  <c r="P97" i="9" s="1"/>
  <c r="P98" i="9" s="1"/>
  <c r="P104" i="9"/>
  <c r="P105" i="9" s="1"/>
  <c r="P112" i="9"/>
  <c r="P113" i="9" s="1"/>
  <c r="P114" i="9" s="1"/>
  <c r="K23" i="8"/>
  <c r="K31" i="8"/>
  <c r="K19" i="8"/>
  <c r="K27" i="8"/>
  <c r="K35" i="8"/>
  <c r="C129" i="1" a="1"/>
  <c r="C129" i="1" s="1"/>
  <c r="C130" i="1" s="1" a="1"/>
  <c r="C130" i="1" s="1"/>
  <c r="C131" i="1" s="1" a="1"/>
  <c r="C131" i="1" s="1"/>
  <c r="L35" i="1"/>
  <c r="K35" i="1" s="1"/>
  <c r="D136" i="1"/>
  <c r="G136" i="1"/>
  <c r="E136" i="1"/>
  <c r="H137" i="1"/>
  <c r="L37" i="1" s="1"/>
  <c r="K37" i="1" s="1"/>
  <c r="F137" i="1"/>
  <c r="D138" i="1"/>
  <c r="F138" i="1"/>
  <c r="H138" i="1"/>
  <c r="G137" i="1"/>
  <c r="E137" i="1"/>
  <c r="L31" i="1" s="1"/>
  <c r="K31" i="1" s="1"/>
  <c r="H28" i="2"/>
  <c r="J19" i="3"/>
  <c r="I19" i="3" s="1"/>
  <c r="H22" i="2"/>
  <c r="H10" i="2"/>
  <c r="H14" i="2"/>
  <c r="H18" i="2"/>
  <c r="B18" i="16" l="1"/>
  <c r="D52" i="16" s="1"/>
  <c r="B14" i="14"/>
  <c r="K103" i="1"/>
  <c r="B121" i="1"/>
  <c r="D121" i="1" s="1"/>
  <c r="D51" i="8"/>
  <c r="D8" i="6" s="1"/>
  <c r="J10" i="6" s="1"/>
  <c r="M62" i="9" s="1"/>
  <c r="C51" i="8"/>
  <c r="B48" i="9" s="1"/>
  <c r="A48" i="9" s="1"/>
  <c r="D52" i="8"/>
  <c r="D8" i="7" s="1"/>
  <c r="J14" i="7" s="1"/>
  <c r="N63" i="9" s="1"/>
  <c r="C52" i="8"/>
  <c r="B49" i="9" s="1"/>
  <c r="A49" i="9" s="1"/>
  <c r="C49" i="8"/>
  <c r="B46" i="9" s="1"/>
  <c r="A46" i="9" s="1"/>
  <c r="D49" i="8"/>
  <c r="D8" i="4" s="1"/>
  <c r="J18" i="4" s="1"/>
  <c r="K64" i="9" s="1"/>
  <c r="C50" i="8"/>
  <c r="B47" i="9" s="1"/>
  <c r="A47" i="9" s="1"/>
  <c r="D50" i="8"/>
  <c r="D8" i="5" s="1"/>
  <c r="J14" i="5" s="1"/>
  <c r="L63" i="9" s="1"/>
  <c r="J28" i="6"/>
  <c r="M66" i="9" s="1"/>
  <c r="D48" i="8"/>
  <c r="D8" i="2" s="1"/>
  <c r="J18" i="2" s="1"/>
  <c r="J64" i="9" s="1"/>
  <c r="C48" i="8"/>
  <c r="B45" i="9" s="1"/>
  <c r="A45" i="9" s="1"/>
  <c r="K32" i="8"/>
  <c r="M32" i="8" s="1"/>
  <c r="C32" i="8" s="1"/>
  <c r="M31" i="8"/>
  <c r="C31" i="8" s="1"/>
  <c r="K28" i="8"/>
  <c r="M28" i="8" s="1"/>
  <c r="C28" i="8" s="1"/>
  <c r="M27" i="8"/>
  <c r="C27" i="8" s="1"/>
  <c r="M23" i="8"/>
  <c r="C23" i="8" s="1"/>
  <c r="K20" i="8"/>
  <c r="M19" i="8"/>
  <c r="C19" i="8" s="1"/>
  <c r="E137" i="9"/>
  <c r="E135" i="9"/>
  <c r="B119" i="9"/>
  <c r="D119" i="9" s="1"/>
  <c r="P110" i="9"/>
  <c r="C128" i="9" a="1"/>
  <c r="C128" i="9" s="1"/>
  <c r="C129" i="9" s="1" a="1"/>
  <c r="C129" i="9" s="1"/>
  <c r="P106" i="9"/>
  <c r="B118" i="9"/>
  <c r="D118" i="9" s="1"/>
  <c r="P101" i="9"/>
  <c r="B117" i="9"/>
  <c r="D117" i="9" s="1"/>
  <c r="K36" i="8"/>
  <c r="M35" i="8"/>
  <c r="C35" i="8" s="1"/>
  <c r="K24" i="8"/>
  <c r="M24" i="8" s="1"/>
  <c r="C24" i="8" s="1"/>
  <c r="K29" i="8" l="1"/>
  <c r="M29" i="8" s="1"/>
  <c r="C29" i="8" s="1"/>
  <c r="J14" i="6"/>
  <c r="M63" i="9" s="1"/>
  <c r="J18" i="7"/>
  <c r="N64" i="9" s="1"/>
  <c r="J22" i="7"/>
  <c r="N65" i="9" s="1"/>
  <c r="J18" i="6"/>
  <c r="M64" i="9" s="1"/>
  <c r="J28" i="7"/>
  <c r="N66" i="9" s="1"/>
  <c r="J10" i="7"/>
  <c r="N62" i="9" s="1"/>
  <c r="J22" i="6"/>
  <c r="M65" i="9" s="1"/>
  <c r="J14" i="4"/>
  <c r="K63" i="9" s="1"/>
  <c r="J10" i="4"/>
  <c r="K62" i="9" s="1"/>
  <c r="J28" i="4"/>
  <c r="K66" i="9" s="1"/>
  <c r="J22" i="4"/>
  <c r="K65" i="9" s="1"/>
  <c r="J22" i="5"/>
  <c r="L65" i="9" s="1"/>
  <c r="B41" i="8"/>
  <c r="D41" i="8" s="1"/>
  <c r="B31" i="9" s="1"/>
  <c r="J10" i="5"/>
  <c r="L62" i="9" s="1"/>
  <c r="N19" i="8"/>
  <c r="N27" i="8"/>
  <c r="N31" i="8"/>
  <c r="N35" i="8"/>
  <c r="N28" i="8"/>
  <c r="N32" i="8"/>
  <c r="J28" i="5"/>
  <c r="L66" i="9" s="1"/>
  <c r="N23" i="8"/>
  <c r="N24" i="8"/>
  <c r="J28" i="2"/>
  <c r="J66" i="9" s="1"/>
  <c r="J14" i="2"/>
  <c r="J63" i="9" s="1"/>
  <c r="J18" i="5"/>
  <c r="L64" i="9" s="1"/>
  <c r="J10" i="2"/>
  <c r="J62" i="9" s="1"/>
  <c r="J22" i="2"/>
  <c r="J65" i="9" s="1"/>
  <c r="K33" i="8"/>
  <c r="M33" i="8" s="1"/>
  <c r="C33" i="8" s="1"/>
  <c r="K21" i="8"/>
  <c r="B42" i="8" s="1"/>
  <c r="D42" i="8" s="1"/>
  <c r="B33" i="9" s="1"/>
  <c r="M20" i="8"/>
  <c r="C20" i="8" s="1"/>
  <c r="C130" i="9" a="1"/>
  <c r="C130" i="9" s="1"/>
  <c r="B120" i="9"/>
  <c r="D120" i="9" s="1"/>
  <c r="P102" i="9"/>
  <c r="K37" i="8"/>
  <c r="M37" i="8" s="1"/>
  <c r="C37" i="8" s="1"/>
  <c r="M36" i="8"/>
  <c r="C36" i="8" s="1"/>
  <c r="B43" i="8"/>
  <c r="D43" i="8" s="1"/>
  <c r="B35" i="9" s="1"/>
  <c r="K25" i="8"/>
  <c r="M25" i="8" s="1"/>
  <c r="C25" i="8" s="1"/>
  <c r="F33" i="9" l="1"/>
  <c r="M33" i="9"/>
  <c r="A33" i="9"/>
  <c r="B34" i="9"/>
  <c r="K33" i="9"/>
  <c r="A35" i="9"/>
  <c r="K35" i="9"/>
  <c r="B36" i="9"/>
  <c r="F35" i="9"/>
  <c r="M35" i="9"/>
  <c r="M31" i="9"/>
  <c r="K31" i="9"/>
  <c r="B32" i="9"/>
  <c r="A31" i="9"/>
  <c r="F31" i="9"/>
  <c r="N29" i="8"/>
  <c r="B40" i="8"/>
  <c r="D57" i="8" s="1"/>
  <c r="D60" i="8" s="1"/>
  <c r="E57" i="8"/>
  <c r="E60" i="8" s="1"/>
  <c r="F57" i="8"/>
  <c r="F58" i="8" s="1"/>
  <c r="N37" i="8"/>
  <c r="N20" i="8"/>
  <c r="N33" i="8"/>
  <c r="N36" i="8"/>
  <c r="N25" i="8"/>
  <c r="M21" i="8"/>
  <c r="C21" i="8" s="1"/>
  <c r="B44" i="8"/>
  <c r="G57" i="8"/>
  <c r="E59" i="8" l="1"/>
  <c r="D40" i="8"/>
  <c r="B29" i="9" s="1"/>
  <c r="A29" i="9" s="1"/>
  <c r="E58" i="8"/>
  <c r="D58" i="8"/>
  <c r="F59" i="8"/>
  <c r="D59" i="8"/>
  <c r="F60" i="8"/>
  <c r="N21" i="8"/>
  <c r="D44" i="8"/>
  <c r="B37" i="9" s="1"/>
  <c r="H57" i="8"/>
  <c r="G59" i="8"/>
  <c r="G58" i="8"/>
  <c r="G60" i="8"/>
  <c r="L134" i="9" l="1"/>
  <c r="L135" i="9" s="1"/>
  <c r="B38" i="9"/>
  <c r="F37" i="9"/>
  <c r="M37" i="9"/>
  <c r="K37" i="9"/>
  <c r="A37" i="9"/>
  <c r="F29" i="9"/>
  <c r="B30" i="9"/>
  <c r="M29" i="9"/>
  <c r="D134" i="9"/>
  <c r="K29" i="9"/>
  <c r="H60" i="8"/>
  <c r="H59" i="8"/>
  <c r="H58" i="8"/>
  <c r="L136" i="9" l="1"/>
  <c r="L137" i="9"/>
  <c r="D137" i="9"/>
  <c r="D136" i="9"/>
  <c r="D135" i="9"/>
</calcChain>
</file>

<file path=xl/sharedStrings.xml><?xml version="1.0" encoding="utf-8"?>
<sst xmlns="http://schemas.openxmlformats.org/spreadsheetml/2006/main" count="1650" uniqueCount="552">
  <si>
    <t>ВНИМАНИЕ! В этом файле три формы: заявление, информация об индивидуальных достижениях и согласие на зачисление.</t>
  </si>
  <si>
    <t>Информацию об индивидуальных достижениях - заполняете при наличии индивидуальных достижений</t>
  </si>
  <si>
    <t>Заявление о согласии на зачисление - заполняется ОБЯЗАТЕЛЬНО (при подаче заявления или в установленные сроки)!!!</t>
  </si>
  <si>
    <t>Заполните заявление (поля, выделенные желтой заливкой).</t>
  </si>
  <si>
    <t>Справа зеленой заливкой показаны примеры и рекомендации к заполнению</t>
  </si>
  <si>
    <t>Распечатайте заявление (желательно - на одном листе бумаги с двух сторон).</t>
  </si>
  <si>
    <t>Поставьте подписи и дату</t>
  </si>
  <si>
    <t>Регистрационный номер</t>
  </si>
  <si>
    <t>Документ удостоверяющий личность</t>
  </si>
  <si>
    <t>наличие достижений</t>
  </si>
  <si>
    <t>общежитие</t>
  </si>
  <si>
    <t>Форма обучения</t>
  </si>
  <si>
    <t>Категория приема</t>
  </si>
  <si>
    <t>Вступительные</t>
  </si>
  <si>
    <t>Документ об образовании</t>
  </si>
  <si>
    <t>Особые права</t>
  </si>
  <si>
    <t>Индивидуальные достижения</t>
  </si>
  <si>
    <t>Наличие диплома</t>
  </si>
  <si>
    <t>Подписи</t>
  </si>
  <si>
    <t>Общежитие</t>
  </si>
  <si>
    <t>Возврат документов</t>
  </si>
  <si>
    <t>Число</t>
  </si>
  <si>
    <t>Месяц</t>
  </si>
  <si>
    <t>Дата подачи оригинала</t>
  </si>
  <si>
    <t>Язык, на котором будет сдавать вступительный экзамен</t>
  </si>
  <si>
    <t>паспорт</t>
  </si>
  <si>
    <t>Есть</t>
  </si>
  <si>
    <t>Нуждаюсь</t>
  </si>
  <si>
    <t>очной</t>
  </si>
  <si>
    <t>в пределах целевой квоты</t>
  </si>
  <si>
    <t>диплом специалиста</t>
  </si>
  <si>
    <t>наличие</t>
  </si>
  <si>
    <t>имеется</t>
  </si>
  <si>
    <t xml:space="preserve">   </t>
  </si>
  <si>
    <t>Да</t>
  </si>
  <si>
    <t>Лично</t>
  </si>
  <si>
    <t>01</t>
  </si>
  <si>
    <t>июня</t>
  </si>
  <si>
    <t>17.08.2019 г.</t>
  </si>
  <si>
    <t>на русском языке</t>
  </si>
  <si>
    <t>Ректору Федерального государственного бюджетного образовательного учреждения высшего образования</t>
  </si>
  <si>
    <t>временное удостоверение личности</t>
  </si>
  <si>
    <t>Нет</t>
  </si>
  <si>
    <t>Не нуждаюсь</t>
  </si>
  <si>
    <t>заочной</t>
  </si>
  <si>
    <t>в рамках контрольных цифр приема</t>
  </si>
  <si>
    <t>диплом магистра</t>
  </si>
  <si>
    <t>отсутствие</t>
  </si>
  <si>
    <t>не имеется</t>
  </si>
  <si>
    <t>X</t>
  </si>
  <si>
    <t>Посредством операторов почтовой связи</t>
  </si>
  <si>
    <t>02</t>
  </si>
  <si>
    <t>июля</t>
  </si>
  <si>
    <t>21.08.2019 г.</t>
  </si>
  <si>
    <t>на английском языке</t>
  </si>
  <si>
    <t>"Красноярский государственный аграрный университет" Наталье Ивановне Пыжиковой</t>
  </si>
  <si>
    <t>по договорам об оказании платных образовательных услуг</t>
  </si>
  <si>
    <t>диплом "дипломированного специалиста"</t>
  </si>
  <si>
    <t>03</t>
  </si>
  <si>
    <t>августа</t>
  </si>
  <si>
    <t>20.09.2019 г.</t>
  </si>
  <si>
    <t>заполняются в именительном падеже, например</t>
  </si>
  <si>
    <t>04</t>
  </si>
  <si>
    <t>сентября</t>
  </si>
  <si>
    <t>от</t>
  </si>
  <si>
    <t>Фамилия</t>
  </si>
  <si>
    <t>Сидоров</t>
  </si>
  <si>
    <t>05</t>
  </si>
  <si>
    <t>Имя</t>
  </si>
  <si>
    <t xml:space="preserve">Иван </t>
  </si>
  <si>
    <t>06</t>
  </si>
  <si>
    <t>Отчество (при наличии)</t>
  </si>
  <si>
    <t>Петрович</t>
  </si>
  <si>
    <t>07</t>
  </si>
  <si>
    <t>Дата рождения</t>
  </si>
  <si>
    <t>г.</t>
  </si>
  <si>
    <t>08</t>
  </si>
  <si>
    <t>Гражданство (отсутствие гражданства)</t>
  </si>
  <si>
    <t>Например: Российская Федерация</t>
  </si>
  <si>
    <t>09</t>
  </si>
  <si>
    <t>Документ, удостоверяющий личность</t>
  </si>
  <si>
    <t>10</t>
  </si>
  <si>
    <t>серия</t>
  </si>
  <si>
    <t>№</t>
  </si>
  <si>
    <t>дата выдачи</t>
  </si>
  <si>
    <t>укажите серию, номер паспорта и дату выдачи в цифровом формате</t>
  </si>
  <si>
    <t>11</t>
  </si>
  <si>
    <t>выдан</t>
  </si>
  <si>
    <t>заполнняйте ПОЛНОСТЬЮ, без сокращений - так, как указано в Вашем паспорте</t>
  </si>
  <si>
    <t>12</t>
  </si>
  <si>
    <t>Почтовый адрес:</t>
  </si>
  <si>
    <t>заполняйте ПОЛНОСТЬЮ - ИНДЕКС, край/область, населенный пункт, улица, дом, квартира</t>
  </si>
  <si>
    <t>13</t>
  </si>
  <si>
    <t>(индекс, край/область, город, улица, дом, квартира)</t>
  </si>
  <si>
    <t>14</t>
  </si>
  <si>
    <t xml:space="preserve">телефон (домашний (с кодом города)): </t>
  </si>
  <si>
    <t>например:     (391) 224-77-88</t>
  </si>
  <si>
    <t>15</t>
  </si>
  <si>
    <t xml:space="preserve">телефон (сотовый): </t>
  </si>
  <si>
    <t>E-mail:</t>
  </si>
  <si>
    <t>например:     8-908-111-22-33      aaabbb1122@mail.ru</t>
  </si>
  <si>
    <t>16</t>
  </si>
  <si>
    <t>17</t>
  </si>
  <si>
    <t>Заявление</t>
  </si>
  <si>
    <t>18</t>
  </si>
  <si>
    <t>19</t>
  </si>
  <si>
    <t>20</t>
  </si>
  <si>
    <t>21</t>
  </si>
  <si>
    <t>22</t>
  </si>
  <si>
    <t>23</t>
  </si>
  <si>
    <t>1 приоритет:</t>
  </si>
  <si>
    <t>24</t>
  </si>
  <si>
    <t>25</t>
  </si>
  <si>
    <t>2 приоритет:</t>
  </si>
  <si>
    <t>26</t>
  </si>
  <si>
    <t>27</t>
  </si>
  <si>
    <t>3 приоритет:</t>
  </si>
  <si>
    <t>28</t>
  </si>
  <si>
    <t>29</t>
  </si>
  <si>
    <t>30</t>
  </si>
  <si>
    <t>31</t>
  </si>
  <si>
    <t>Наименование</t>
  </si>
  <si>
    <t>Необходимость создания специальных условий*</t>
  </si>
  <si>
    <t>*Перечень                         специальных условий</t>
  </si>
  <si>
    <t>заполняется при необходимости создания специальный условий в связи с инвалидностью</t>
  </si>
  <si>
    <t>Сведения об образовании и документе установленного образца:</t>
  </si>
  <si>
    <t>Получил (а) в</t>
  </si>
  <si>
    <t>году</t>
  </si>
  <si>
    <t>Диплом</t>
  </si>
  <si>
    <t xml:space="preserve">дата выдачи </t>
  </si>
  <si>
    <t>г.     регистрационный номер</t>
  </si>
  <si>
    <t>Кем выдан:</t>
  </si>
  <si>
    <t>заполнняйте ПОЛНОСТЬЮ, без сокращений - так, как указано в Вашем дипломе</t>
  </si>
  <si>
    <t xml:space="preserve">Потребность в предоставлении общежития в период обучения: </t>
  </si>
  <si>
    <t>Да        /    Нет</t>
  </si>
  <si>
    <t xml:space="preserve">Способ возврата документов (в случае непоступления на обучение и в иных случаях, установленных </t>
  </si>
  <si>
    <t xml:space="preserve">Правилами приема): </t>
  </si>
  <si>
    <t>Лично        /    Нет</t>
  </si>
  <si>
    <t>Почтой</t>
  </si>
  <si>
    <t>Сведения об индивидуальных достижениях</t>
  </si>
  <si>
    <t>Наличие или отсутствие</t>
  </si>
  <si>
    <t>Публикация в журнале, включенном в Перечень ВАК или входящем в международные цитатно-аналитические базы</t>
  </si>
  <si>
    <t>Патенты на изобретения, патенты (свидетельства) на полезную модель, патенты на промышленный образец, патенты на селекционные достижения, свидетельства на программу для электронных вычислительных машин, базу данных, топологию интегральных микросхем, зарегистрированные в установленном порядке</t>
  </si>
  <si>
    <t>Диплом призового места научного конкурса/конференции, олимпиады «Я – профессионал», премии (стипендии) за достижения в научно-исследовательской деятельности</t>
  </si>
  <si>
    <t>Публикация в сборнике статей, материалах конференции</t>
  </si>
  <si>
    <t>(при наличии индивидуальных достижений – сведения о них оформляются приложением к заявлению; копии подтверждающих документов прилагаются к заявлению)</t>
  </si>
  <si>
    <t xml:space="preserve">Подтверждаю, что я </t>
  </si>
  <si>
    <t>Подпись поступающего</t>
  </si>
  <si>
    <t>После распечатывания заявления поставьте свои подписи во всех ячейках столбца "Подпись поступающего", за исключением отмеченных знаком "Х"</t>
  </si>
  <si>
    <t>Ознакомлен, в том числе через информационные системы общего пользования:</t>
  </si>
  <si>
    <t>с правилами приема, утвержденными Университетом, в том числе с правилами подачи апелляции по результатам вступительных испытаний;</t>
  </si>
  <si>
    <t>с датами завершения приема заявлений о согласии на зачисление.</t>
  </si>
  <si>
    <r>
      <t xml:space="preserve">При поступлении на места в рамках контрольных цифр приема: </t>
    </r>
    <r>
      <rPr>
        <b/>
        <sz val="12"/>
        <color indexed="8"/>
        <rFont val="Times New Roman"/>
        <family val="1"/>
        <charset val="204"/>
      </rPr>
      <t>не имею</t>
    </r>
    <r>
      <rPr>
        <sz val="12"/>
        <color indexed="8"/>
        <rFont val="Times New Roman"/>
        <family val="1"/>
        <charset val="204"/>
      </rPr>
      <t xml:space="preserve"> диплома </t>
    </r>
  </si>
  <si>
    <r>
      <t xml:space="preserve">Если у Вас </t>
    </r>
    <r>
      <rPr>
        <b/>
        <sz val="12"/>
        <rFont val="Times New Roman"/>
        <family val="1"/>
        <charset val="204"/>
      </rPr>
      <t>есть диплом об окончании аспирантуры или диплом кандидата наук</t>
    </r>
    <r>
      <rPr>
        <sz val="12"/>
        <rFont val="Times New Roman"/>
        <family val="1"/>
        <charset val="204"/>
      </rPr>
      <t xml:space="preserve"> - снимите галочку и в выпадающем меню выберите пункт "Х"</t>
    </r>
  </si>
  <si>
    <t>об окончании аспирантуры (адъюнктуры) или диплома кандидата наук</t>
  </si>
  <si>
    <r>
      <rPr>
        <b/>
        <sz val="12"/>
        <color indexed="8"/>
        <rFont val="Times New Roman"/>
        <family val="1"/>
        <charset val="204"/>
      </rPr>
      <t>Обязуюсь</t>
    </r>
    <r>
      <rPr>
        <sz val="12"/>
        <color indexed="8"/>
        <rFont val="Times New Roman"/>
        <family val="1"/>
        <charset val="204"/>
      </rPr>
      <t xml:space="preserve"> предоставить документ установленного образца не позднее дня завершения приема заявления о согласии на зачисление (если документ не представлен при подаче </t>
    </r>
  </si>
  <si>
    <r>
      <t xml:space="preserve">Данное поле - для лиц, которые закончили вуз в этом году и </t>
    </r>
    <r>
      <rPr>
        <b/>
        <sz val="12"/>
        <rFont val="Times New Roman"/>
        <family val="1"/>
        <charset val="204"/>
      </rPr>
      <t xml:space="preserve">еще не получили на руки </t>
    </r>
    <r>
      <rPr>
        <sz val="12"/>
        <rFont val="Times New Roman"/>
        <family val="1"/>
        <charset val="204"/>
      </rPr>
      <t>диплом о высшем образовании. В раскрывающимся списке выберите пустую строку, при распечатке - поставьте свою подпись.</t>
    </r>
  </si>
  <si>
    <t>заявления о приеме)</t>
  </si>
  <si>
    <t>После распечатывания заявления поставьте дату и подпись</t>
  </si>
  <si>
    <t>(дата)</t>
  </si>
  <si>
    <t>(подпись поступающего или доверенного лица)</t>
  </si>
  <si>
    <t xml:space="preserve">Секретарь отборочной комиссии </t>
  </si>
  <si>
    <t>/</t>
  </si>
  <si>
    <t>ВНИМАНИЕ! В этой строке НЕ СТАВИТЬ свою подпись и дату</t>
  </si>
  <si>
    <t>(подпись)</t>
  </si>
  <si>
    <t>(расшифровка подписи)</t>
  </si>
  <si>
    <t xml:space="preserve">Землеустройство, кадастр и мониторинг земель </t>
  </si>
  <si>
    <t xml:space="preserve">Гидрология суши, водные ресурсы, гидрохимия </t>
  </si>
  <si>
    <t>Экология</t>
  </si>
  <si>
    <t xml:space="preserve">Почвоведение </t>
  </si>
  <si>
    <t>Информатика и вычислительная техника</t>
  </si>
  <si>
    <t>Технологии и средства механизации сельского хозяйства</t>
  </si>
  <si>
    <t>Экономика</t>
  </si>
  <si>
    <t>Социальная философия</t>
  </si>
  <si>
    <t>НЕТ</t>
  </si>
  <si>
    <t>ДА</t>
  </si>
  <si>
    <t>отображать</t>
  </si>
  <si>
    <t>После заполнения перечня достижений (перед распечаткой) в поле слева раскройте список и снимите галочку "Пустые"</t>
  </si>
  <si>
    <t>Фамилия Имя Отчество</t>
  </si>
  <si>
    <t>Перечень индивидуальных достижений</t>
  </si>
  <si>
    <t>ПРИМЕР ОФОРМЛЕНИЯ:</t>
  </si>
  <si>
    <t>1.</t>
  </si>
  <si>
    <t>2.</t>
  </si>
  <si>
    <t>3.</t>
  </si>
  <si>
    <t>4.</t>
  </si>
  <si>
    <t>5.</t>
  </si>
  <si>
    <t>Участие в выполнении гранта или договора на проведение научных исследований (руководитель или исполнитель)</t>
  </si>
  <si>
    <t>ПРИМЕРЫ ОФОРМЛЕНИЯ:</t>
  </si>
  <si>
    <t>Уведомлен, что:</t>
  </si>
  <si>
    <t>- баллы за индивидуальные достижения начисляются, если предоставлены документы, подтверждающие получение результатов индивидуальных достижений</t>
  </si>
  <si>
    <t>- поступающему может быть начислено за индивидуальные достижения не более 30 баллов суммарно</t>
  </si>
  <si>
    <t>Ректору ФГБОУ ВО</t>
  </si>
  <si>
    <t>Красноярский ГАУ</t>
  </si>
  <si>
    <t>очная</t>
  </si>
  <si>
    <t>Н.И. Пыжиковой</t>
  </si>
  <si>
    <t>заочная</t>
  </si>
  <si>
    <t>после распечатывания заявления поставьте дату</t>
  </si>
  <si>
    <t>(дата подачи)</t>
  </si>
  <si>
    <t>ЗАЯВЛЕНИЕ О СОГЛАСИИ НА ЗАЧИСЛЕНИЕ В ФГБОУ ВО КРАСНОЯРСКИЙ ГАУ</t>
  </si>
  <si>
    <t xml:space="preserve">Я, </t>
  </si>
  <si>
    <t>(фамилия, имя, отчество (при наличии))</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</si>
  <si>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направлению подготовки (специальности):</t>
  </si>
  <si>
    <t>направленность (профиль):</t>
  </si>
  <si>
    <t>форма обучения</t>
  </si>
  <si>
    <t>выберите форму обучения и основу обучения, по которым Вы хотите быть зачисленным в университет</t>
  </si>
  <si>
    <t>на места</t>
  </si>
  <si>
    <r>
      <t xml:space="preserve">В течение </t>
    </r>
    <r>
      <rPr>
        <b/>
        <u/>
        <sz val="12"/>
        <rFont val="Times New Roman"/>
        <family val="1"/>
        <charset val="204"/>
      </rPr>
      <t>первого года</t>
    </r>
    <r>
      <rPr>
        <sz val="12"/>
        <rFont val="Times New Roman"/>
        <family val="1"/>
        <charset val="204"/>
      </rPr>
      <t xml:space="preserve"> обучения ОБЯЗУЮСЬ:</t>
    </r>
  </si>
  <si>
    <r>
      <t xml:space="preserve">     </t>
    </r>
    <r>
      <rPr>
        <b/>
        <sz val="12"/>
        <rFont val="Times New Roman"/>
        <family val="1"/>
        <charset val="204"/>
      </rPr>
      <t>ПОДТВЕРЖДАЮ, что у МЕНЯ ОТСУТСТВУЮТ</t>
    </r>
    <r>
      <rPr>
        <sz val="12"/>
        <rFont val="Times New Roman"/>
        <family val="1"/>
        <charset val="204"/>
      </rPr>
      <t xml:space="preserve"> действительные (не отозванные) заявления о согласии на зачисление на обучение по программам высшего образования данного уровня (для зачисления на обучение по программам бакалавриата или программам специалитета – заявления о согласии на зачисление на обучение по программам бакалавриата и программам специалитета) на места в рамках контрольных цифр приема, в том числе </t>
    </r>
    <r>
      <rPr>
        <b/>
        <sz val="12"/>
        <rFont val="Times New Roman"/>
        <family val="1"/>
        <charset val="204"/>
      </rPr>
      <t>ПОДАННЫЕ В ДРУГИЕ ОРГАНИЗАЦИИ.</t>
    </r>
  </si>
  <si>
    <t>после распечатывания заявления поставьте подпись</t>
  </si>
  <si>
    <t>2021 г.</t>
  </si>
  <si>
    <t xml:space="preserve">Участие в выполнении гранта или договора на проведение научных исследований (руководитель или                               исполнитель) </t>
  </si>
  <si>
    <t>с лицензией на осуществление образовательной деятельности (с приложением);</t>
  </si>
  <si>
    <t>со свидетельством о государственной аккредитации (с приложением) или с информацией об отсутствии указанного свидетельства;</t>
  </si>
  <si>
    <r>
      <rPr>
        <b/>
        <sz val="12"/>
        <color indexed="8"/>
        <rFont val="Times New Roman"/>
        <family val="1"/>
        <charset val="204"/>
      </rPr>
      <t>Ознакомлен</t>
    </r>
    <r>
      <rPr>
        <sz val="12"/>
        <color indexed="8"/>
        <rFont val="Times New Roman"/>
        <family val="1"/>
        <charset val="204"/>
      </rPr>
      <t xml:space="preserve"> с информацией о необходимости указания в заявлении о приеме достоверных сведений и предоставлении подлинных документов.</t>
    </r>
  </si>
  <si>
    <t>Статус заявления:</t>
  </si>
  <si>
    <t xml:space="preserve">новое  /  измененное </t>
  </si>
  <si>
    <t>Фомина В.Л., Иванов И.Р. Получение полуфабриката из плодов // Вестник ИрГАУ. – 2019. – № 6 – С. 135-140.</t>
  </si>
  <si>
    <t>Иванова Е. А., Петрова Н. А. Способ получения мармелада // Пат. 2613290 Российская Федерация. МПК A23L 21/10 (2019.01). 29.10.2020 г.</t>
  </si>
  <si>
    <t>Павлов А.С., Иванов В.Е. Моделирование потоков сырья // Свидетельство о государственной регистрации программы для ЭВМ № 2019612397, дата регистрации: 18.02.2019</t>
  </si>
  <si>
    <t>Приказ Министерства образования и науки Российской Федерации № ХХХ от 29.08.2020 г. «О назначении стипендий Президента Российской Федерации и стипендий Правительства Российской федерации студентам … на 2020/21 учебный год» (обучался по направлению подготовки ХХ.ХХ.ХХ)</t>
  </si>
  <si>
    <t>Сведения об индивидуальных достижениях (Приложение к заявлению № _____________)</t>
  </si>
  <si>
    <t>Поле ниже заполняется приемной комиссией</t>
  </si>
  <si>
    <r>
      <t xml:space="preserve">Подано                             первый раз   </t>
    </r>
    <r>
      <rPr>
        <sz val="12"/>
        <rFont val="Webdings"/>
        <family val="1"/>
        <charset val="2"/>
      </rPr>
      <t>c</t>
    </r>
    <r>
      <rPr>
        <sz val="12"/>
        <rFont val="Times New Roman"/>
        <family val="1"/>
        <charset val="204"/>
      </rPr>
      <t xml:space="preserve">                второй раз   </t>
    </r>
    <r>
      <rPr>
        <sz val="12"/>
        <rFont val="Webdings"/>
        <family val="1"/>
        <charset val="2"/>
      </rPr>
      <t>c</t>
    </r>
    <r>
      <rPr>
        <sz val="12"/>
        <rFont val="Times New Roman"/>
        <family val="1"/>
        <charset val="204"/>
      </rPr>
      <t xml:space="preserve">                  третий раз        </t>
    </r>
    <r>
      <rPr>
        <sz val="12"/>
        <rFont val="Webdings"/>
        <family val="1"/>
        <charset val="2"/>
      </rPr>
      <t>c</t>
    </r>
  </si>
  <si>
    <t>после распечатывания поставьте галочку в соответствующем пункте</t>
  </si>
  <si>
    <r>
      <t xml:space="preserve">    - представить в </t>
    </r>
    <r>
      <rPr>
        <b/>
        <u/>
        <sz val="12"/>
        <rFont val="Times New Roman"/>
        <family val="1"/>
        <charset val="204"/>
      </rPr>
      <t>ФГБОУ ВО Красноярский ГАУ</t>
    </r>
    <r>
      <rPr>
        <sz val="12"/>
        <rFont val="Times New Roman"/>
        <family val="1"/>
        <charset val="204"/>
      </rPr>
      <t xml:space="preserve"> </t>
    </r>
    <r>
      <rPr>
        <b/>
        <sz val="12"/>
        <rFont val="Times New Roman"/>
        <family val="1"/>
        <charset val="204"/>
      </rPr>
      <t>оригинал документа</t>
    </r>
    <r>
      <rPr>
        <sz val="12"/>
        <rFont val="Times New Roman"/>
        <family val="1"/>
        <charset val="204"/>
      </rPr>
      <t>, удостоверяющего образование соответствующего уровня, необходимого для зачисления (при поступлении на места в рамках контрольных цифр приема, в том числе на места в пределах квот);</t>
    </r>
  </si>
  <si>
    <t xml:space="preserve">     - пройти обязательный предварительный медицинский осмотр (обследование) при обучении по специальностям и направлениям подготовки, входящим в перечень специальностей и направлений подготовки, при приеме на обучение по которым поступающие проходят  обязательные предварительные медицинские осмотры (обследования), в порядке, установленном при заключении трудового договора или служебного контракта по соответствующей должности или специальности, утвержденном постановлением Правительства РФ от 14.08.2013 № 697.</t>
  </si>
  <si>
    <t>Выберите, какие индивидуальные достижения, соответствующие направлению подготовки и направлености, на которую Вы поступаете, у Вас имеются.                                                     Если Вы указываете, что у Вас имеются индивидуальные достижения, соответствующие направлению подготовки и направлености, на которую Вы поступаете, то ОБЯЗАТЕЛЬНО на листе "Индивидуальные достижения" нужно заполнить сведения об этих индивидуальных достижениях</t>
  </si>
  <si>
    <r>
      <rPr>
        <b/>
        <sz val="12"/>
        <color indexed="8"/>
        <rFont val="Times New Roman"/>
        <family val="1"/>
        <charset val="204"/>
      </rPr>
      <t>Подтверждаю согласие на обработку</t>
    </r>
    <r>
      <rPr>
        <sz val="12"/>
        <color indexed="8"/>
        <rFont val="Times New Roman"/>
        <family val="1"/>
        <charset val="204"/>
      </rPr>
      <t>, передачу третьим лицам, хранение своих персональных данных, в том числе: фамилии, имени, отчества, паспортных данных, даты и места рождения, данных о прописке и фактическом месте проживания, телефонных номеров, адресов электронной почты, фотографии, профессиональной подготовке и образовании, в информационных системах, базах и банках данных в порядке, установленном Федеральным законом от 27 июля 2006 г. № 152-ФЗ «О персональных данных».                                                                                                                                                                       В случае поступления в ФГБОУ ВО Красноярский ГАУ согласен с передачей вышеуказанных данных в информационные системы, базы и банки данных управления контингентом и персоналом ФГБОУ ВО Красноярский ГАУ с их последующей обработкой согласно действующему Законодательству РФ.</t>
    </r>
  </si>
  <si>
    <t>с Уставом Университета;</t>
  </si>
  <si>
    <t>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t>
  </si>
  <si>
    <r>
      <rPr>
        <b/>
        <sz val="12"/>
        <rFont val="Times New Roman"/>
        <family val="1"/>
        <charset val="204"/>
      </rPr>
      <t>выберите</t>
    </r>
    <r>
      <rPr>
        <sz val="12"/>
        <rFont val="Times New Roman"/>
        <family val="1"/>
        <charset val="204"/>
      </rPr>
      <t xml:space="preserve"> из списка</t>
    </r>
  </si>
  <si>
    <r>
      <t xml:space="preserve">укажите год окончания, </t>
    </r>
    <r>
      <rPr>
        <b/>
        <sz val="12"/>
        <rFont val="Times New Roman"/>
        <family val="1"/>
        <charset val="204"/>
      </rPr>
      <t>выберите</t>
    </r>
    <r>
      <rPr>
        <sz val="12"/>
        <rFont val="Times New Roman"/>
        <family val="1"/>
        <charset val="204"/>
      </rPr>
      <t xml:space="preserve"> из списка тип диплома</t>
    </r>
  </si>
  <si>
    <t>отметьте галочкой потребность в общежитии</t>
  </si>
  <si>
    <t>отметьте галочкой способ возврата документов (если почтой - укажите полный почтовый адрес (ИНДЕКС, край/область, населенный пункт, улица, дом, квартира))</t>
  </si>
  <si>
    <t>дата рождения: 05.07.1990             СНИЛС: 111-222-333-44</t>
  </si>
  <si>
    <t>г.         СНИЛС (при наличии)</t>
  </si>
  <si>
    <t>Прошу допустить меня к участию в конкурсе по научным специальностям по приоритетам:</t>
  </si>
  <si>
    <t>1.5.5. Физиология человека и животных</t>
  </si>
  <si>
    <t>1.5.15. Экология</t>
  </si>
  <si>
    <t>1.6.15. Землеустройство, кадастр и мониторинг земель</t>
  </si>
  <si>
    <t>2.3.1. Системный анализ, управление и обработка информации</t>
  </si>
  <si>
    <t>2.3.4. Управление в организационных системах</t>
  </si>
  <si>
    <t>2.7.1. Биотехнологии пищевых продуктов, лекарственных и биологически активных веществ</t>
  </si>
  <si>
    <t>4.1.1. Общее земледелие и растениеводство</t>
  </si>
  <si>
    <t>4.1.3. Агрохимия, агропочвоведение, защита и карантин растений</t>
  </si>
  <si>
    <t>4.2.1. Патология животных, морфология, физиология, фармакология и токсикология</t>
  </si>
  <si>
    <t>4.2.2. Санитария, гигиена, экология, ветеринарно-санитарная экспертиза и биобезопасность</t>
  </si>
  <si>
    <t>4.2.3. Инфекционные болезни и иммунология животных</t>
  </si>
  <si>
    <t>4.2.4. Частная зоотехния, кормление, технологии приготовления кормов и производства продукции животноводства</t>
  </si>
  <si>
    <t>4.2.5. Разведение, селекция, генетика и биотехнология животных</t>
  </si>
  <si>
    <t>4.2.6. Рыбное хозяйство, аквакультура и промышленное рыболовство</t>
  </si>
  <si>
    <t>4.3.1. Технологии, машины и оборудование для агропромышленного комплекса</t>
  </si>
  <si>
    <t>4.3.2. Электротехнологии, электрооборудование и энергоснабжение агропромышленного комплекса</t>
  </si>
  <si>
    <t>4.3.3. Пищевые системы</t>
  </si>
  <si>
    <t>5.1.1. Теоретико-исторические правовые науки</t>
  </si>
  <si>
    <t>5.1.3. Частно-правовые (цивилистические) науки</t>
  </si>
  <si>
    <t>5.1.4. Уголовно-правовые науки</t>
  </si>
  <si>
    <t>5.2.3. Региональная и отраслевая экономика</t>
  </si>
  <si>
    <t>5.6.1.  Отечественная история</t>
  </si>
  <si>
    <t>5.7.7.  Социальная и политическая философия</t>
  </si>
  <si>
    <t>5.8.4. Физическая культура и профессиональная физическая подготовка</t>
  </si>
  <si>
    <t>5.8.7. Методология и технология профессионального образования</t>
  </si>
  <si>
    <t>Физиология человека и животных</t>
  </si>
  <si>
    <t>Землеустройство</t>
  </si>
  <si>
    <t>Технология продуктов питания</t>
  </si>
  <si>
    <t>Общее земледелие и растениеводство</t>
  </si>
  <si>
    <t>Агрохимия, агропочвоведение, защита и карантин растений</t>
  </si>
  <si>
    <t>Ветеринарная медицина</t>
  </si>
  <si>
    <t>Зоотехния</t>
  </si>
  <si>
    <t>Рыбное хозяйство, аквакультура и промышленное рыболовство</t>
  </si>
  <si>
    <t>Электрооборудование и электротехнологии в АПК</t>
  </si>
  <si>
    <t>Теоретико-исторические правовые науки</t>
  </si>
  <si>
    <t>Частно-правовые (цивилистические) науки</t>
  </si>
  <si>
    <t>Уголовно-правовые науки</t>
  </si>
  <si>
    <t>История</t>
  </si>
  <si>
    <t>Теория и методика физической культуры</t>
  </si>
  <si>
    <t>Методология и технология профессионального образования</t>
  </si>
  <si>
    <t>по очной форме обучения на места</t>
  </si>
  <si>
    <t>4 приоритет:</t>
  </si>
  <si>
    <t>5 приоритет:</t>
  </si>
  <si>
    <t>Прошу допустить меня к вступительному испытанию:</t>
  </si>
  <si>
    <t>Устный экзамен</t>
  </si>
  <si>
    <t>очное</t>
  </si>
  <si>
    <t>с использованием дистанционных технологий</t>
  </si>
  <si>
    <t>1 приоритет</t>
  </si>
  <si>
    <t>2 приоритет</t>
  </si>
  <si>
    <t>3 приоритет</t>
  </si>
  <si>
    <t>4 приоритет</t>
  </si>
  <si>
    <t>5 приоритет</t>
  </si>
  <si>
    <t xml:space="preserve">   2022 г.</t>
  </si>
  <si>
    <t>2022 г.</t>
  </si>
  <si>
    <t>Научная специальность</t>
  </si>
  <si>
    <t>дубликаты</t>
  </si>
  <si>
    <t>rjkz</t>
  </si>
  <si>
    <t>vbif</t>
  </si>
  <si>
    <t>приоритеты:</t>
  </si>
  <si>
    <t>экзамены</t>
  </si>
  <si>
    <t>Индивидуальные достижения по научным специальностям:</t>
  </si>
  <si>
    <t xml:space="preserve">Участие в выполнении гранта или договора на проведение научных исследований (руководитель или исполнитель) </t>
  </si>
  <si>
    <t>СОГЛАСИЕ</t>
  </si>
  <si>
    <t>на обработку персональных данных абитуриента</t>
  </si>
  <si>
    <t>паспорт:</t>
  </si>
  <si>
    <t>(серия, номер, кем и когда выдан)</t>
  </si>
  <si>
    <t>проживающий по адресу:</t>
  </si>
  <si>
    <t>обработку персональных данных Субъекта, указанных в пункте 3, на следующих условиях.</t>
  </si>
  <si>
    <t>фамилия, имя и отчество;</t>
  </si>
  <si>
    <t>гражданство;</t>
  </si>
  <si>
    <t>пол;</t>
  </si>
  <si>
    <t>дата и место рождения;</t>
  </si>
  <si>
    <t>биографические сведения;</t>
  </si>
  <si>
    <t>сведения о местах обучения (город, образовательная организация, сроки обучения);</t>
  </si>
  <si>
    <t>сведения о местах работы (город, название организации, должность, сроки работы);</t>
  </si>
  <si>
    <t>данные успеваемости;</t>
  </si>
  <si>
    <t>адрес регистрации;</t>
  </si>
  <si>
    <t>адрес проживания;</t>
  </si>
  <si>
    <t>контактная информация;</t>
  </si>
  <si>
    <t>цифровая фотография;</t>
  </si>
  <si>
    <t>видеозапись проведения вступительных испытаний;</t>
  </si>
  <si>
    <t>сведения о родителях;</t>
  </si>
  <si>
    <t>паспортные данные (номер, дата и место выдачи) и цифровая копия паспорта;</t>
  </si>
  <si>
    <t>номер СНИЛС и его цифровая копия;</t>
  </si>
  <si>
    <t>информация для работы с финансовыми организациями;</t>
  </si>
  <si>
    <t>сведения об оплате (при условии поступления на обучение на договорной основе).</t>
  </si>
  <si>
    <t>Дата</t>
  </si>
  <si>
    <t>ФИО</t>
  </si>
  <si>
    <t>Подпись</t>
  </si>
  <si>
    <t>№ _____/_________</t>
  </si>
  <si>
    <t>Согласие на обработку персональных данных, разрешенных</t>
  </si>
  <si>
    <t>субъектом персональных данных для распространения</t>
  </si>
  <si>
    <t>(фамилия, имя, отчество субъекта персональных данных или представителя субъекта персональных данных)</t>
  </si>
  <si>
    <t>Паспорт</t>
  </si>
  <si>
    <t>(наименование органа, выдавшего документ)</t>
  </si>
  <si>
    <t>(указать адрес регистрации по месту жительства или по месту пребывания)</t>
  </si>
  <si>
    <t>(ФИО субъекта персональных данных)</t>
  </si>
  <si>
    <t>с целью:</t>
  </si>
  <si>
    <t>Условия и запреты (заполняется по желанию субъекта персональных данных)</t>
  </si>
  <si>
    <t>Категория
персональных данных</t>
  </si>
  <si>
    <t>Перечень
персональных данных</t>
  </si>
  <si>
    <t xml:space="preserve">Фамилия </t>
  </si>
  <si>
    <t xml:space="preserve">Отчество </t>
  </si>
  <si>
    <t>Пол</t>
  </si>
  <si>
    <t>Гражданство</t>
  </si>
  <si>
    <t>Место рождения</t>
  </si>
  <si>
    <t>Адрес регистрации</t>
  </si>
  <si>
    <t>Адрес проживания</t>
  </si>
  <si>
    <t>Паспортные данные (номер, дата и место выдачи) и цифровая копия паспорта</t>
  </si>
  <si>
    <t>Контактная информация;</t>
  </si>
  <si>
    <t>Общие персональные данные</t>
  </si>
  <si>
    <t>Оставляю за собой право потребовать прекратить распространять персональные данные субъекта. В случае получения требования ФГБОУ ВО Красноярский ГАУ обязан немедленно прекратить распространять персональные данные субъекта.</t>
  </si>
  <si>
    <t>Я подтверждаю, что предоставленные мной персональные данные для распространения являются полными, актуальными и достоверными.</t>
  </si>
  <si>
    <t>с лицензией на осуществление образовательной деятельности (с приложением), в том числе датой предоставления и регистрационном номере;</t>
  </si>
  <si>
    <t xml:space="preserve">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 </t>
  </si>
  <si>
    <t>с правилами приема, утвержденными ФГБОУ ВО Красноярский ГАУ;</t>
  </si>
  <si>
    <t>с информацией о проводимом конкурсе и об итогах его проведения</t>
  </si>
  <si>
    <t>проживающий(ая) по адресу:</t>
  </si>
  <si>
    <t xml:space="preserve">ВНИМАНИЕ! В этом файле следующие формы, которые заполняются последовательно: </t>
  </si>
  <si>
    <t>Выбор специальностей - вспомогательная форма (не распечатывать!), нужно внести фамилию, имя, отчество (при наличии) и выбрать научные специальности и приоритеты</t>
  </si>
  <si>
    <t>ИД1, ИД2, ИД3, ИД4, ИД5 - формы, в которых нужно внести сведения о своих индивидуальных достижениях по соотвествтующей научной специальности</t>
  </si>
  <si>
    <t>Заявление - необходимо внести сведения, распечатать и подписать документ.</t>
  </si>
  <si>
    <t>Необходимо распечатать формы, в которых Вы указали индивидуальные достижения, и подписать их</t>
  </si>
  <si>
    <t>Согласие на обработку - необходимо распечатать и подписать документ</t>
  </si>
  <si>
    <t>Согласие на распространение - необходимо распечатать и подписать документ</t>
  </si>
  <si>
    <t>дата рождения: 05.07.1990               СНИЛС в формате: 111-222-333-44</t>
  </si>
  <si>
    <t>После распечатывания заявления поставьте свои подписи во всех ячейках столбца "Подпись поступающего"</t>
  </si>
  <si>
    <t>ВНИМАНИЕ! Фамилия, имя, отчество и выбранные Вами приоритеты внесены автоматически.</t>
  </si>
  <si>
    <t>Если индивидуальных достижений по научной специальности нет, то соответствующую форму НЕ заполнять и НЕ распечатывать</t>
  </si>
  <si>
    <t>Перед распечаткой скройте пустые строки (см. справа поле "отображать"). Распечатайте, подпишите и поставьте дату</t>
  </si>
  <si>
    <r>
      <t xml:space="preserve">Заполните информацию об индивидуальных достижениях, которые </t>
    </r>
    <r>
      <rPr>
        <b/>
        <u/>
        <sz val="11"/>
        <color rgb="FF0070C0"/>
        <rFont val="Times New Roman"/>
        <family val="1"/>
        <charset val="204"/>
      </rPr>
      <t>соответствуют</t>
    </r>
    <r>
      <rPr>
        <b/>
        <sz val="11"/>
        <color rgb="FFFF0000"/>
        <rFont val="Times New Roman"/>
        <family val="1"/>
        <charset val="204"/>
      </rPr>
      <t xml:space="preserve"> выбранной Вами научной специальности</t>
    </r>
  </si>
  <si>
    <r>
      <t xml:space="preserve">Если у вас </t>
    </r>
    <r>
      <rPr>
        <b/>
        <sz val="11"/>
        <color rgb="FF0070C0"/>
        <rFont val="Times New Roman"/>
        <family val="1"/>
        <charset val="204"/>
      </rPr>
      <t>нет</t>
    </r>
    <r>
      <rPr>
        <b/>
        <sz val="11"/>
        <color rgb="FFFF0000"/>
        <rFont val="Times New Roman"/>
        <family val="1"/>
        <charset val="204"/>
      </rPr>
      <t xml:space="preserve"> индивидуальных достижений именно по </t>
    </r>
    <r>
      <rPr>
        <b/>
        <sz val="11"/>
        <color rgb="FF0070C0"/>
        <rFont val="Times New Roman"/>
        <family val="1"/>
        <charset val="204"/>
      </rPr>
      <t>этой</t>
    </r>
    <r>
      <rPr>
        <b/>
        <sz val="11"/>
        <color rgb="FFFF0000"/>
        <rFont val="Times New Roman"/>
        <family val="1"/>
        <charset val="204"/>
      </rPr>
      <t xml:space="preserve"> научной специальности, то таблицу </t>
    </r>
    <r>
      <rPr>
        <b/>
        <sz val="11"/>
        <color rgb="FF0070C0"/>
        <rFont val="Times New Roman"/>
        <family val="1"/>
        <charset val="204"/>
      </rPr>
      <t>НЕ</t>
    </r>
    <r>
      <rPr>
        <b/>
        <sz val="11"/>
        <color rgb="FFFF0000"/>
        <rFont val="Times New Roman"/>
        <family val="1"/>
        <charset val="204"/>
      </rPr>
      <t xml:space="preserve"> заполнять и </t>
    </r>
    <r>
      <rPr>
        <b/>
        <sz val="11"/>
        <color rgb="FF0070C0"/>
        <rFont val="Times New Roman"/>
        <family val="1"/>
        <charset val="204"/>
      </rPr>
      <t>НЕ</t>
    </r>
    <r>
      <rPr>
        <b/>
        <sz val="11"/>
        <color rgb="FFFF0000"/>
        <rFont val="Times New Roman"/>
        <family val="1"/>
        <charset val="204"/>
      </rPr>
      <t xml:space="preserve"> распечатывать!</t>
    </r>
  </si>
  <si>
    <r>
      <t xml:space="preserve">Внимание! Форма заполняется отдельно для каждой </t>
    </r>
    <r>
      <rPr>
        <b/>
        <u/>
        <sz val="11"/>
        <color rgb="FF0070C0"/>
        <rFont val="Times New Roman"/>
        <family val="1"/>
        <charset val="204"/>
      </rPr>
      <t>выбранной</t>
    </r>
    <r>
      <rPr>
        <b/>
        <sz val="11"/>
        <color rgb="FFFF0000"/>
        <rFont val="Times New Roman"/>
        <family val="1"/>
        <charset val="204"/>
      </rPr>
      <t xml:space="preserve"> вами на предыдущем листе научной специальности</t>
    </r>
  </si>
  <si>
    <t>Получил(а)      в</t>
  </si>
  <si>
    <r>
      <rPr>
        <b/>
        <sz val="12"/>
        <color theme="1"/>
        <rFont val="Times New Roman"/>
        <family val="1"/>
        <charset val="204"/>
      </rPr>
      <t xml:space="preserve">1 этап:                                                                                                                           </t>
    </r>
    <r>
      <rPr>
        <sz val="12"/>
        <color theme="1"/>
        <rFont val="Times New Roman"/>
        <family val="1"/>
        <charset val="204"/>
      </rPr>
      <t>Выберите научную специальность (научные специальности), на которые Вы планируете подать докменты</t>
    </r>
  </si>
  <si>
    <r>
      <rPr>
        <b/>
        <sz val="12"/>
        <color theme="1"/>
        <rFont val="Times New Roman"/>
        <family val="1"/>
        <charset val="204"/>
      </rPr>
      <t xml:space="preserve">2 этап:     </t>
    </r>
    <r>
      <rPr>
        <sz val="12"/>
        <color theme="1"/>
        <rFont val="Times New Roman"/>
        <family val="1"/>
        <charset val="204"/>
      </rPr>
      <t xml:space="preserve">                        укажите приоритетность зачисления (от 1 до 5, без пропусков и повторений)</t>
    </r>
  </si>
  <si>
    <t>Андреев</t>
  </si>
  <si>
    <t>Разрешаю к распространению (да/нет)</t>
  </si>
  <si>
    <t xml:space="preserve">Номер СНИЛС </t>
  </si>
  <si>
    <t>Сведения о результатах вступительных испытаний и баллах, начисленных за индивидуальные достижения</t>
  </si>
  <si>
    <t>Сведения об обучении</t>
  </si>
  <si>
    <t xml:space="preserve">Фотография </t>
  </si>
  <si>
    <t>Номер СНИЛС</t>
  </si>
  <si>
    <t>Договор об оказании платных образовательных услуг</t>
  </si>
  <si>
    <t>Договор о целевом обучении</t>
  </si>
  <si>
    <t>Данные об успеваемости</t>
  </si>
  <si>
    <t>Сведения, указанные в документе об образовании и (или) о квалификации</t>
  </si>
  <si>
    <t>3. передачи персональных данных в Федеральный реестр сведений о документах об образовании и (или) о квалификации, документах об обучении (ФИС ФРДО):</t>
  </si>
  <si>
    <t>4. передачи в военные комиссариаты:</t>
  </si>
  <si>
    <t>Сведения, указанные в паспорте</t>
  </si>
  <si>
    <t>Сведения о знании иностранного языка и степени знания</t>
  </si>
  <si>
    <t>Сведения, указанные в документе воинского учета</t>
  </si>
  <si>
    <t>Сведения, указанные в водительском удостоверении</t>
  </si>
  <si>
    <t>Сведения о ближайших родственниках</t>
  </si>
  <si>
    <t>* Если субъектом персональных данных не установлен запрет или ограничение, персональные данные считаются разрешенными для распространения.</t>
  </si>
  <si>
    <t>В случае изменения состава персональных данных, обязательных для предоставления в ФИС и мониторинги, а также необходимости внесения персональных данных в иные информационные системы и мониторинги, согласие на распространение считается полученным от субъекта персональных данных, если по соответствующим персональным данным было получено согласие на распространение, указанное в пунктах 1-4 данного документа.</t>
  </si>
  <si>
    <t>Я обязуюсь своевременно извещать об изменении своих персональных данных, предоставленных для распространения.</t>
  </si>
  <si>
    <t>Условия и запреты (заполняется по желанию субъекта персональных данных)*</t>
  </si>
  <si>
    <r>
      <t xml:space="preserve">В соответствии со статьей 10.1 Федерального закона от 27.07.2006 №152-ФЗ «О персональных данных» заявляю о согласии на распространение </t>
    </r>
    <r>
      <rPr>
        <b/>
        <sz val="10"/>
        <rFont val="Times New Roman"/>
        <family val="1"/>
        <charset val="204"/>
      </rPr>
      <t xml:space="preserve">федеральным государственным бюджетным образовательным учреждением высшего образования «Красноярский государственный аграрный университет» </t>
    </r>
    <r>
      <rPr>
        <sz val="10"/>
        <rFont val="Times New Roman"/>
        <family val="1"/>
        <charset val="204"/>
      </rPr>
      <t>(далее – Университет), расположенный по адресу: 660049, г. Красноярск, пр. Мира 90, персональных данных</t>
    </r>
  </si>
  <si>
    <r>
      <rPr>
        <b/>
        <sz val="10"/>
        <rFont val="Times New Roman"/>
        <family val="1"/>
        <charset val="204"/>
      </rPr>
      <t xml:space="preserve">Срок действия: </t>
    </r>
    <r>
      <rPr>
        <sz val="10"/>
        <rFont val="Times New Roman"/>
        <family val="1"/>
        <charset val="204"/>
      </rPr>
      <t>с момента подачи документов для поступления на обучение.</t>
    </r>
  </si>
  <si>
    <r>
      <rPr>
        <b/>
        <sz val="10"/>
        <rFont val="Times New Roman"/>
        <family val="1"/>
        <charset val="204"/>
      </rPr>
      <t xml:space="preserve">Порядок защиты субъектом персональных данных своих прав и законных интересов: </t>
    </r>
    <r>
      <rPr>
        <sz val="10"/>
        <rFont val="Times New Roman"/>
        <family val="1"/>
        <charset val="204"/>
      </rPr>
      <t>осуществляется в соответствии с требованиями Федерального закона от 27.07.2006 № 152-ФЗ «О персональных данных».</t>
    </r>
  </si>
  <si>
    <t>РАСПЕЧАТАЙТЕ и потом вручную заполните, подпишите и отсканируйте!</t>
  </si>
  <si>
    <t>РАСПЕЧАТАЙТЕ, подпишите и отсканируйте!</t>
  </si>
  <si>
    <t>Раздел 1: поставьте "да" во всех ячейках в столбце "Разрешаю…" - эта информация нужна для отражения на сайте результатов вступительных испытаний</t>
  </si>
  <si>
    <t>Раздел 2: поставьте "да" во всех ячейках в столбце "Разрешаю…" - эта информация нужна для передачи в Федеральные информационные системы (т.е., они НЕ будут отображаться в свободном доступе)</t>
  </si>
  <si>
    <t>Раздел 3: Обязательное размещение документов об образовании (свидетельства об окончании аспирантуры)</t>
  </si>
  <si>
    <t>Раздел 4: Обязательное направление информации в военкоматы (если не будут переданы - это уже ваши проблемы с военкоматом)</t>
  </si>
  <si>
    <t xml:space="preserve">      (подпись)                                     (расшифровка подписи субъекта или представителя субъекта персональных данных)   </t>
  </si>
  <si>
    <t>«____»___________20_____ г.</t>
  </si>
  <si>
    <t>выберите научную специальность, по которой Вы хотите быть зачисленным в университет</t>
  </si>
  <si>
    <t>Выберите научную специальность, по которой Вы хотите быть зачисленным в университет</t>
  </si>
  <si>
    <t>Для поступления на договорной основе (оформляется, если не предоставлен оригинал диплома магистра или специалиста)</t>
  </si>
  <si>
    <t>Распечатайте; поставьте дату; поставьте отметку в строке "Подано"; подпишите заявление</t>
  </si>
  <si>
    <t>Согласие на зачисление: для поступающих на договорной основе - необходимо распечатать и подписать документ</t>
  </si>
  <si>
    <t>2.3.1. Системный анализ, управление и обработка информации, статистика</t>
  </si>
  <si>
    <t xml:space="preserve">Изучаемый иностранный язык: </t>
  </si>
  <si>
    <t>изучаемый иностранный язык</t>
  </si>
  <si>
    <t>английский</t>
  </si>
  <si>
    <t>немецкий</t>
  </si>
  <si>
    <t>- баллы за индивидуальные достижения начисляются, если их тематика соответствует научной специальности</t>
  </si>
  <si>
    <t>1.5.19. Почвоведение</t>
  </si>
  <si>
    <t>1.6.16. Гидрология суши, водные ресурсы, гидрохимия</t>
  </si>
  <si>
    <t>2.3.8. Информатика и информационные процессы</t>
  </si>
  <si>
    <t>4.1.2. Селекция, семеноводство и биотехнология растений</t>
  </si>
  <si>
    <t>4.1.4. Садоводство, овощеводство, виноградарство и лекарственные культуры</t>
  </si>
  <si>
    <t>4.1.5. Мелиорация, водное хозяйство и агрофизика</t>
  </si>
  <si>
    <t>Почвоведение</t>
  </si>
  <si>
    <t>Гидрология суши, водные ресурсы, гидрохимия</t>
  </si>
  <si>
    <t>Селекция, семеноводство и биотехнология растений</t>
  </si>
  <si>
    <t>Садоводство, овощеводство, виноградарство и лекарственные культуры</t>
  </si>
  <si>
    <t>Мелиорация, водное хозяйство и агрофизика</t>
  </si>
  <si>
    <r>
      <rPr>
        <b/>
        <sz val="12"/>
        <color theme="1"/>
        <rFont val="Times New Roman"/>
        <family val="1"/>
        <charset val="204"/>
      </rPr>
      <t>При поступлении на места в рамках контрольных цифр приема:</t>
    </r>
    <r>
      <rPr>
        <sz val="12"/>
        <color theme="1"/>
        <rFont val="Times New Roman"/>
        <family val="1"/>
        <charset val="204"/>
      </rPr>
      <t xml:space="preserve"> </t>
    </r>
    <r>
      <rPr>
        <b/>
        <u/>
        <sz val="12"/>
        <color indexed="8"/>
        <rFont val="Times New Roman"/>
        <family val="1"/>
        <charset val="204"/>
      </rPr>
      <t>не имею</t>
    </r>
    <r>
      <rPr>
        <sz val="12"/>
        <color indexed="8"/>
        <rFont val="Times New Roman"/>
        <family val="1"/>
        <charset val="204"/>
      </rPr>
      <t xml:space="preserve"> диплома об окончании аспирантуры, диплома об окончании адъюнктуры, свидетельства об окончании аспирантуры, свидетельства об окончании адъюнктуры, диплома кандидата наук (</t>
    </r>
    <r>
      <rPr>
        <sz val="12"/>
        <rFont val="Times New Roman"/>
        <family val="1"/>
        <charset val="204"/>
      </rPr>
      <t>или документа об иностранной ученой степени, признанной в Российской Федерации в установленном порядке)</t>
    </r>
  </si>
  <si>
    <t>ЗАЯВЛЕНИЕ</t>
  </si>
  <si>
    <t>О СОГЛАСИИ НА ЗАЧИСЛЕНИЕ В ФГБОУ ВО КРАСНОЯРСКИЙ ГАУ</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</si>
  <si>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специальности:</t>
  </si>
  <si>
    <t>тельному учреждению высшего образования «Красноярский государственный аграрный</t>
  </si>
  <si>
    <r>
      <t xml:space="preserve">в дальнейшем – Субъект, разрешаю </t>
    </r>
    <r>
      <rPr>
        <b/>
        <sz val="12"/>
        <rFont val="Times New Roman"/>
        <family val="1"/>
        <charset val="204"/>
      </rPr>
      <t>федеральному государственному бюджетному образова-</t>
    </r>
  </si>
  <si>
    <r>
      <t xml:space="preserve">университет», </t>
    </r>
    <r>
      <rPr>
        <sz val="12"/>
        <rFont val="Times New Roman"/>
        <family val="1"/>
        <charset val="204"/>
      </rPr>
      <t xml:space="preserve">юридический адрес: 660049, г. Красноярск, пр. Мира, 90 (далее – Университет), </t>
    </r>
  </si>
  <si>
    <t>сведения о наличии водительского удостоверения;</t>
  </si>
  <si>
    <t>информация о наличии знаний иностранных языков;</t>
  </si>
  <si>
    <t>сведения о наличии документа о воинской обязанности;</t>
  </si>
  <si>
    <t>данные документа о воинской обязанности;</t>
  </si>
  <si>
    <t xml:space="preserve">     1. Субъект дает согласие на обработку Университетом своих персональных данных, то есть совершение в том числе следующих действий: сбор, систематизацию, накопление, хранение, уточнение (обновление, изменение), использование, распространение (в том числе передачу), обезличивание, блокирование, уничтожение персональных данных (общее описание вышеуказанных способов обработки данных приведено в Федеральном законе от 27.07.2006г. №152-ФЗ «О персональных данных»), а также право на передачу такой информации третьим лицам, если это необходимо для обеспечения и мониторинга учебного процесса, научной, организационной и финансово-экономической деятельности Университета, в случаях, установленных нормативными правовыми актами Российской Федерации.</t>
  </si>
  <si>
    <t xml:space="preserve">      2. Университет обязуется использовать данные Субъекта для обеспечения и мониторинга учебного процесса, научной, организационной и финансово-экономической деятельности Университета в соответствии с действующим законодательством Российской Федерации. Университет может раскрыть правоохранительным органом любую информацию по официальному запросу только в случаях, установленных законодательством Российской Федерации.</t>
  </si>
  <si>
    <t xml:space="preserve">     3. Перечень персональных данных, передаваемых Университету на обработку:</t>
  </si>
  <si>
    <t xml:space="preserve">     4. Субъект дает согласие на включение в общедоступные источники персональных данных для обеспечения и мониторинга образовательного процесса, научной, организационной и финансово-экономической деятельности Университета следующих персональных данных:
фамилия, имя и отчество;
пол;
дата и место рождения;
гражданство;
сведения о местах обучения (город, образовательная организация, сроки обучения);
данные об успеваемости;
цифровая фотография;
контактная информация;
сведения о родителях;
сведения об оплате (при условии поступления на обучение на договорной основе).</t>
  </si>
  <si>
    <t xml:space="preserve">     5. Субъект по письменному запросу имеет право на получение информации, касающейся обработки его персональных данных.</t>
  </si>
  <si>
    <t xml:space="preserve">     6. Обработка персональных данных, не включенных в общедоступные источники, прекращается по истечении полугода с даты завершения приемной кампании, и данные удаляются (уничтожаются) из информационных систем Университета после указанного срока (кроме сведений, хранение которых обусловлено требованиями законодательства Российской Федерации).</t>
  </si>
  <si>
    <t xml:space="preserve">     7. При поступлении в Университет письменного заявления Субъекта о прекращении действия настоящего Согласия (в случае отчисления) персональные данные деперсонализируются в 15 – дневный срок (кроме сведений, хранение которых обусловлено требованиями законодательства Российской Федерации).</t>
  </si>
  <si>
    <t xml:space="preserve">     8. Настоящее согласие действует в течение срока хранения личного дела Субъекта.</t>
  </si>
  <si>
    <t xml:space="preserve">1. размещения на информационных стендах, опубликования на сайте Университета http://www.kgau.ru   и печатных изданиях Университета следующей информации: </t>
  </si>
  <si>
    <t>2. пепередачи персональных данных в федеральную государственную информационную систему «Единый портал государственных и муниципальных услуг (функций) (ЕПГУ)», федеральную информационную систему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и приема граждан в образовательные организации для получения среднего профессионального и высшего образования и региональных информационных системах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(ФИС ГИА и Приема), мониторинг целевого приема, а также в иные информационные системы, в случаях предусмотренных действующим законодательством Российской Федерации:</t>
  </si>
  <si>
    <t>Российский фонд фундаментальных исследований, 25.03.2019 г., проект 19-04-01305 А «Воздействие трития на морские светящиеся бактерии»</t>
  </si>
  <si>
    <t>Диплом II степени международной научно-практической конференции «Инновационные тенденции развития российской науки», секция №6 «Научные аспекты производства продуктов питания из растительного и животного сырья», Красноярск, 18.03.2022. Тема доклада «_____».</t>
  </si>
  <si>
    <t xml:space="preserve">Самарокова, А. В. Применение растворов наночастиц при выращивании саженцев смородины черной одревесневшими черенками / А. В. Самарокова, Н. А. Кириченко // Студенческая наука - взгляд в будущее : Материалы ХVI Всероссийской студенческой научной конференции, Красноярск, 24–26 марта 2021 года. Часть 1. – Красноярск: Красноярский государственный аграрный университет, 2021. – С. 9-12. </t>
  </si>
  <si>
    <t>4.3.5. Биотехнология продуктов питания и биологически активных веществ</t>
  </si>
  <si>
    <t>Биотехнология продуктов питания и биологически активных веществ</t>
  </si>
  <si>
    <t>5.8.2. Теория и методика обучения и воспитания (по областям и уровням образования)</t>
  </si>
  <si>
    <t>Теория и методика обучения и воспитания</t>
  </si>
  <si>
    <t>2024 г.</t>
  </si>
  <si>
    <t xml:space="preserve">«____» _________ </t>
  </si>
  <si>
    <t>ЗАЯВКА</t>
  </si>
  <si>
    <t>на заключение договора о целевом обучении по образовательной программе высшего образования</t>
  </si>
  <si>
    <t>образования (далее - заказчик)</t>
  </si>
  <si>
    <t>отношений "Работа в России":</t>
  </si>
  <si>
    <t xml:space="preserve">     1. Полное наименование заказчика целевого обучения по образовательной программе высшего</t>
  </si>
  <si>
    <t xml:space="preserve">     3. Дата размещения предложения на Единой цифровой платформе в сфере занятости и трудовых </t>
  </si>
  <si>
    <t xml:space="preserve">     4. Я, </t>
  </si>
  <si>
    <t>дата рождения</t>
  </si>
  <si>
    <t>паспортные данные:</t>
  </si>
  <si>
    <t>номер</t>
  </si>
  <si>
    <t>выдан:</t>
  </si>
  <si>
    <t>место регистрации:</t>
  </si>
  <si>
    <t xml:space="preserve">заявляю о намерении заключить договор о целевом обучении по образовательной программе </t>
  </si>
  <si>
    <t>высшего образования с заказчиком на условиях, указанных в предложении.</t>
  </si>
  <si>
    <t xml:space="preserve">     5. Обязуюсь в случае поступления на целевое обучение по образовательным программам высшего </t>
  </si>
  <si>
    <t>Приложение:</t>
  </si>
  <si>
    <t>2. Заявление о согласии на обработку персональных данных на ____ л.</t>
  </si>
  <si>
    <t>Иные документы:</t>
  </si>
  <si>
    <t>"_____" ___________</t>
  </si>
  <si>
    <t>1 Предоставляется в случае подачи заявки на заключение договора о целевом обучении по образовательной программе высшего образования несовершеннолетним и в случае если гражданин не приобрел дееспособность в полном объеме в соответствии с законодательством Российской Федерации</t>
  </si>
  <si>
    <t>2 Предоставляется в случае предъявления заказчиком требований в отношении допуска гражданина к осуществлению трудовой деятельности, об отсутствии медицинских противопоказаний и требований, установленных нормативными правовыми актами, опрределяющими особенности заключения договора о целевом обучении, стороной которого является орган и который включает в себя обязательство гражданина, заключившего договор о целевом обучении, по прохождению государственной службы или муниципальной службы после завершения обучения</t>
  </si>
  <si>
    <t xml:space="preserve">     2. Идефикационный номер предложения заказчика о заключении договора или договоров о целевом</t>
  </si>
  <si>
    <t>платформе в сфере занятости и трудовых отношений "Работа в России":</t>
  </si>
  <si>
    <t>обучении по образовательной программе высшего образования (далее - предложение) на Единой цифровой</t>
  </si>
  <si>
    <t>дата</t>
  </si>
  <si>
    <t xml:space="preserve">образования за счет бюджетных ассигнований федерального бюджета, бюджетов субъектов Российской </t>
  </si>
  <si>
    <t xml:space="preserve">Федерации и местных бюджетов в пределах установленной квоты в соответствии с характеристиками </t>
  </si>
  <si>
    <t xml:space="preserve">освоения образовательной программы, указанными в предложении, заключить договор о целевом обучении </t>
  </si>
  <si>
    <t>по образовательной программе высшего образования в соответствии с предложением.</t>
  </si>
  <si>
    <t xml:space="preserve">     6. Подтверждаю, что я соответствую требованиям, предъявляемым заказчиком к гражданам, с которыми </t>
  </si>
  <si>
    <t>заключается договор о целевом обучении.</t>
  </si>
  <si>
    <t>нет ЦО</t>
  </si>
  <si>
    <t>Федеральное государственное бюджетное образовательное учреждение высшего образования "Красноярский государственный аграрный университет"</t>
  </si>
  <si>
    <t>Федеральное государственное бюджетное учреждение "Станция агрохимической службы "Солянская"</t>
  </si>
  <si>
    <t>Общество с ограниченной ответственностью «Сельскохозяйственное предприятие «Дары Малиновки»</t>
  </si>
  <si>
    <t>Общество с ограниченной ответственностью "Малтат"</t>
  </si>
  <si>
    <t>Акционерное общество "Красноярская региональная энергетическая компания"</t>
  </si>
  <si>
    <t>организация</t>
  </si>
  <si>
    <t>Предложения о целевом обучении:</t>
  </si>
  <si>
    <t xml:space="preserve"> </t>
  </si>
  <si>
    <t>Для поступающих на целевое обучение</t>
  </si>
  <si>
    <t>1. Выберите научную специальность целевого обучения</t>
  </si>
  <si>
    <t>2. Выберите номер предложения о целевом обучении:</t>
  </si>
  <si>
    <t>3. Распечатайте; отметьте и заполните приложения; поставьте дату; подпишите заявление</t>
  </si>
  <si>
    <t>Для поступающих на целевые места - оформить и распечатать заявку</t>
  </si>
  <si>
    <t xml:space="preserve">1. Согласие законного представителя несовершеннолетнего гражданина - родителя, </t>
  </si>
  <si>
    <t xml:space="preserve">усыновителя или попечителя (далее - законный представитель) на заключение договора о </t>
  </si>
  <si>
    <t xml:space="preserve">целевом обучении (в случае если гражданин не приобрел дееспособность в полном объеме в </t>
  </si>
  <si>
    <r>
      <t xml:space="preserve">соответствии с законодательством Российской Федерации) на ____ л. </t>
    </r>
    <r>
      <rPr>
        <vertAlign val="superscript"/>
        <sz val="10"/>
        <color theme="1"/>
        <rFont val="Times New Roman"/>
        <family val="1"/>
        <charset val="204"/>
      </rPr>
      <t xml:space="preserve">1 </t>
    </r>
  </si>
  <si>
    <t xml:space="preserve">3. Документы, подтверждающие соответствие гражданина требованиям, предъявляемым к </t>
  </si>
  <si>
    <t xml:space="preserve">гражданам, с которыми заключается договор о целевом обучении: </t>
  </si>
  <si>
    <r>
      <t xml:space="preserve">____________________________________________________________________ на _____ л. </t>
    </r>
    <r>
      <rPr>
        <vertAlign val="superscript"/>
        <sz val="10"/>
        <color theme="1"/>
        <rFont val="Times New Roman"/>
        <family val="1"/>
        <charset val="204"/>
      </rPr>
      <t>2</t>
    </r>
  </si>
  <si>
    <t>_______________________________________________________________________________</t>
  </si>
  <si>
    <t>(Ф.И.О. поступающего)</t>
  </si>
  <si>
    <t>2023 г.</t>
  </si>
  <si>
    <t>даю свое согласие на зачисление в федеральное государственное бюджетное образовательное учреждение высшего образования «Красноярский государственный аграрный университет» по образовательным программам подготовки кадров высшей квалификации на места в рамках контрольных цифр приема в соответствии с условиями поступления и приоритетами зачисления, указанными в заявлении о приеме.</t>
  </si>
  <si>
    <t>Оригинал документа установленного образца не могу предоставить по причине</t>
  </si>
  <si>
    <t>(причина непредоставления оригинала документа установленного образца)</t>
  </si>
  <si>
    <t>Для лиц с особыми правами (ДНР, ЛНР) (оформляется, если не предоставлен оригинал диплома магистра или специалиста)</t>
  </si>
  <si>
    <t>Распечатайте; поставьте дату; укажите причину непредоставления оригинала; подпишите заявление</t>
  </si>
  <si>
    <t>СНИЛС (при наличии)</t>
  </si>
  <si>
    <t>Паспорт РФ</t>
  </si>
  <si>
    <t>Заграничный паспорт гражданина РФ</t>
  </si>
  <si>
    <t>Паспорт иностранного гражданина</t>
  </si>
  <si>
    <t>Временное удостоверение личности</t>
  </si>
  <si>
    <t>номер №</t>
  </si>
  <si>
    <t>Проживающего(ей) по адресу:</t>
  </si>
  <si>
    <t xml:space="preserve">Телефон : дом. - </t>
  </si>
  <si>
    <t xml:space="preserve">     сотовый - </t>
  </si>
  <si>
    <t xml:space="preserve">     рабочий - </t>
  </si>
  <si>
    <t>Адрес электронной почты:</t>
  </si>
  <si>
    <t>Прошу допустить меня к участию в конкурсе по научным специальностям:</t>
  </si>
  <si>
    <t>Научные специальности</t>
  </si>
  <si>
    <t>Вид образования</t>
  </si>
  <si>
    <t>БдО</t>
  </si>
  <si>
    <t>ПлО</t>
  </si>
  <si>
    <t>ЦП</t>
  </si>
  <si>
    <t>-</t>
  </si>
  <si>
    <t>Приор  итет</t>
  </si>
  <si>
    <t>Прошу допустить к сдаче вступительных испытаний**, проводимых ФГБОУ ВО Красноярский ГАУ самостоятельно, с использованием дистанционных технологий / очно  по следующим предметам:</t>
  </si>
  <si>
    <t>Специальные условия</t>
  </si>
  <si>
    <t>№ п.п.</t>
  </si>
  <si>
    <t>Наименование предмета</t>
  </si>
  <si>
    <t>** Вступительные испытания проводятся на русском языке                                                                                                                         Форма сдачи вступительных испытаний: устный экзамен.</t>
  </si>
  <si>
    <t>Необходимость создания специальных условий </t>
  </si>
  <si>
    <t>году диплом</t>
  </si>
  <si>
    <t>,      регистрационный номер</t>
  </si>
  <si>
    <t>Необходимость общежития в период обучения:</t>
  </si>
  <si>
    <t>Частная зоотехния, кормление, технологии приготовления кормов и производства продукции животноводства</t>
  </si>
  <si>
    <t>Разведение, селекция, генетика и биотехнология животных</t>
  </si>
  <si>
    <t>в случае небходимости создания специальных условий всвязи с инвалидностью укажите условия</t>
  </si>
  <si>
    <t>Основание поступления *</t>
  </si>
  <si>
    <t>* Для каждого направления подготовки (специальности) указать основание поступления:</t>
  </si>
  <si>
    <t>Бюджетная основа(БдО), Бюджетная основа (Целевое обучение)(БдО(ЦО)), Платная основа(ПлО), Платная основа (Целевое обучение)(ПлО(ЦО)), Целевой прием(ЦП)</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</si>
</sst>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charset val="204"/>
      <scheme val="minor"/>
    </font>
    <font>
      <sz val="11"/>
      <color theme="0"/>
      <name val="Calibri"/>
      <family val="2"/>
      <charset val="204"/>
      <scheme val="minor"/>
    </font>
    <font>
      <b/>
      <sz val="12"/>
      <color rgb="FFFF0000"/>
      <name val="Times New Roman"/>
      <family val="1"/>
      <charset val="204"/>
    </font>
    <font>
      <b/>
      <sz val="11"/>
      <color rgb="FFFF0000"/>
      <name val="Calibri"/>
      <family val="2"/>
      <charset val="204"/>
      <scheme val="minor"/>
    </font>
    <font>
      <sz val="11"/>
      <name val="Calibri"/>
      <family val="2"/>
      <charset val="204"/>
      <scheme val="minor"/>
    </font>
    <font>
      <sz val="12"/>
      <name val="Times New Roman"/>
      <family val="1"/>
      <charset val="204"/>
    </font>
    <font>
      <sz val="12"/>
      <color theme="1"/>
      <name val="Times New Roman"/>
      <family val="1"/>
      <charset val="204"/>
    </font>
    <font>
      <sz val="12"/>
      <color theme="0"/>
      <name val="Times New Roman"/>
      <family val="1"/>
      <charset val="204"/>
    </font>
    <font>
      <b/>
      <sz val="12"/>
      <color theme="1"/>
      <name val="Times New Roman"/>
      <family val="1"/>
      <charset val="204"/>
    </font>
    <font>
      <sz val="9"/>
      <color theme="1"/>
      <name val="Times New Roman"/>
      <family val="1"/>
      <charset val="204"/>
    </font>
    <font>
      <sz val="9"/>
      <color theme="1"/>
      <name val="Calibri"/>
      <family val="2"/>
      <charset val="204"/>
      <scheme val="minor"/>
    </font>
    <font>
      <u/>
      <sz val="11"/>
      <color theme="10"/>
      <name val="Calibri"/>
      <family val="2"/>
      <charset val="204"/>
      <scheme val="minor"/>
    </font>
    <font>
      <b/>
      <sz val="14"/>
      <color theme="1"/>
      <name val="Times New Roman"/>
      <family val="1"/>
      <charset val="204"/>
    </font>
    <font>
      <b/>
      <sz val="14"/>
      <color theme="1"/>
      <name val="Calibri"/>
      <family val="2"/>
      <charset val="204"/>
      <scheme val="minor"/>
    </font>
    <font>
      <sz val="11"/>
      <color theme="1"/>
      <name val="Times New Roman"/>
      <family val="1"/>
      <charset val="204"/>
    </font>
    <font>
      <sz val="8"/>
      <name val="Arial"/>
      <family val="2"/>
    </font>
    <font>
      <sz val="10"/>
      <color theme="1"/>
      <name val="Times New Roman"/>
      <family val="1"/>
      <charset val="204"/>
    </font>
    <font>
      <b/>
      <sz val="11.5"/>
      <color theme="1"/>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b/>
      <sz val="11"/>
      <color rgb="FFFF0000"/>
      <name val="Times New Roman"/>
      <family val="1"/>
      <charset val="204"/>
    </font>
    <font>
      <sz val="11"/>
      <color rgb="FFFF0000"/>
      <name val="Times New Roman"/>
      <family val="1"/>
      <charset val="204"/>
    </font>
    <font>
      <sz val="11"/>
      <name val="Times New Roman"/>
      <family val="1"/>
      <charset val="204"/>
    </font>
    <font>
      <b/>
      <sz val="11"/>
      <color theme="1"/>
      <name val="Times New Roman"/>
      <family val="1"/>
      <charset val="204"/>
    </font>
    <font>
      <sz val="10"/>
      <color theme="0"/>
      <name val="Times New Roman"/>
      <family val="1"/>
      <charset val="204"/>
    </font>
    <font>
      <b/>
      <i/>
      <sz val="11"/>
      <color theme="1"/>
      <name val="Times New Roman"/>
      <family val="1"/>
      <charset val="204"/>
    </font>
    <font>
      <sz val="8"/>
      <color theme="1"/>
      <name val="Times New Roman"/>
      <family val="1"/>
      <charset val="204"/>
    </font>
    <font>
      <sz val="11"/>
      <color theme="0"/>
      <name val="Times New Roman"/>
      <family val="1"/>
      <charset val="204"/>
    </font>
    <font>
      <sz val="8"/>
      <name val="Times New Roman"/>
      <family val="1"/>
      <charset val="204"/>
    </font>
    <font>
      <sz val="8"/>
      <name val="Calibri"/>
      <family val="2"/>
      <charset val="204"/>
      <scheme val="minor"/>
    </font>
    <font>
      <b/>
      <u/>
      <sz val="12"/>
      <name val="Times New Roman"/>
      <family val="1"/>
      <charset val="204"/>
    </font>
    <font>
      <b/>
      <sz val="14"/>
      <color rgb="FFFF0000"/>
      <name val="Calibri"/>
      <family val="2"/>
      <charset val="204"/>
      <scheme val="minor"/>
    </font>
    <font>
      <i/>
      <sz val="12"/>
      <color theme="1"/>
      <name val="Times New Roman"/>
      <family val="1"/>
      <charset val="204"/>
    </font>
    <font>
      <i/>
      <sz val="11"/>
      <color theme="1"/>
      <name val="Calibri"/>
      <family val="2"/>
      <charset val="204"/>
      <scheme val="minor"/>
    </font>
    <font>
      <i/>
      <sz val="12"/>
      <name val="Times New Roman"/>
      <family val="1"/>
      <charset val="204"/>
    </font>
    <font>
      <i/>
      <sz val="10"/>
      <color theme="1"/>
      <name val="Times New Roman"/>
      <family val="1"/>
      <charset val="204"/>
    </font>
    <font>
      <sz val="12"/>
      <name val="Webdings"/>
      <family val="1"/>
      <charset val="2"/>
    </font>
    <font>
      <i/>
      <sz val="11"/>
      <name val="Calibri"/>
      <family val="2"/>
      <charset val="204"/>
      <scheme val="minor"/>
    </font>
    <font>
      <sz val="9"/>
      <name val="Times New Roman"/>
      <family val="1"/>
      <charset val="204"/>
    </font>
    <font>
      <i/>
      <sz val="8"/>
      <name val="Times New Roman"/>
      <family val="1"/>
      <charset val="204"/>
    </font>
    <font>
      <b/>
      <u/>
      <sz val="12"/>
      <color indexed="8"/>
      <name val="Times New Roman"/>
      <family val="1"/>
      <charset val="204"/>
    </font>
    <font>
      <b/>
      <u/>
      <sz val="11"/>
      <color rgb="FF0070C0"/>
      <name val="Times New Roman"/>
      <family val="1"/>
      <charset val="204"/>
    </font>
    <font>
      <b/>
      <sz val="11"/>
      <color rgb="FF0070C0"/>
      <name val="Times New Roman"/>
      <family val="1"/>
      <charset val="204"/>
    </font>
    <font>
      <b/>
      <sz val="10"/>
      <color rgb="FFFF0000"/>
      <name val="Times New Roman"/>
      <family val="1"/>
      <charset val="204"/>
    </font>
    <font>
      <b/>
      <sz val="10"/>
      <name val="Times New Roman"/>
      <family val="1"/>
      <charset val="204"/>
    </font>
    <font>
      <sz val="10"/>
      <name val="Times New Roman"/>
      <family val="1"/>
      <charset val="204"/>
    </font>
    <font>
      <b/>
      <sz val="14"/>
      <color rgb="FFFF0000"/>
      <name val="Times New Roman"/>
      <family val="1"/>
      <charset val="204"/>
    </font>
    <font>
      <b/>
      <i/>
      <sz val="11"/>
      <name val="Times New Roman"/>
      <family val="1"/>
      <charset val="204"/>
    </font>
    <font>
      <b/>
      <i/>
      <sz val="12"/>
      <name val="Times New Roman"/>
      <family val="1"/>
      <charset val="204"/>
    </font>
    <font>
      <vertAlign val="superscript"/>
      <sz val="10"/>
      <color theme="1"/>
      <name val="Times New Roman"/>
      <family val="1"/>
      <charset val="204"/>
    </font>
    <font>
      <sz val="10"/>
      <color theme="1"/>
      <name val="Times"/>
      <family val="1"/>
    </font>
  </fonts>
  <fills count="6">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double">
        <color auto="1"/>
      </left>
      <right/>
      <top style="double">
        <color auto="1"/>
      </top>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style="thin">
        <color indexed="64"/>
      </bottom>
      <diagonal/>
    </border>
    <border>
      <left/>
      <right style="double">
        <color auto="1"/>
      </right>
      <top style="thin">
        <color indexed="64"/>
      </top>
      <bottom/>
      <diagonal/>
    </border>
    <border>
      <left/>
      <right style="double">
        <color auto="1"/>
      </right>
      <top/>
      <bottom/>
      <diagonal/>
    </border>
    <border>
      <left/>
      <right style="double">
        <color auto="1"/>
      </right>
      <top/>
      <bottom style="double">
        <color auto="1"/>
      </bottom>
      <diagonal/>
    </border>
  </borders>
  <cellStyleXfs count="5">
    <xf numFmtId="0" fontId="0" fillId="0" borderId="0"/>
    <xf numFmtId="0" fontId="11" fillId="0" borderId="0" applyNumberFormat="0" applyFill="0" applyBorder="0" applyAlignment="0" applyProtection="0"/>
    <xf numFmtId="0" fontId="15" fillId="0" borderId="0"/>
    <xf numFmtId="0" fontId="15" fillId="0" borderId="0"/>
    <xf numFmtId="0" fontId="15" fillId="0" borderId="0"/>
  </cellStyleXfs>
  <cellXfs count="555">
    <xf numFmtId="0" fontId="0" fillId="0" borderId="0" xfId="0"/>
    <xf numFmtId="0" fontId="2" fillId="0" borderId="0" xfId="0" applyFont="1" applyFill="1" applyProtection="1"/>
    <xf numFmtId="0" fontId="3" fillId="0" borderId="0" xfId="0" applyFont="1" applyFill="1" applyProtection="1"/>
    <xf numFmtId="0" fontId="0" fillId="0" borderId="0" xfId="0" applyProtection="1"/>
    <xf numFmtId="0" fontId="4" fillId="0" borderId="0" xfId="0" applyFont="1" applyProtection="1"/>
    <xf numFmtId="0" fontId="1" fillId="0" borderId="0" xfId="0" applyFont="1" applyProtection="1"/>
    <xf numFmtId="0" fontId="5" fillId="2" borderId="0" xfId="0" applyFont="1" applyFill="1" applyProtection="1"/>
    <xf numFmtId="0" fontId="0" fillId="2" borderId="0" xfId="0" applyFill="1" applyProtection="1"/>
    <xf numFmtId="0" fontId="6" fillId="0" borderId="1" xfId="0" applyFont="1" applyBorder="1" applyAlignment="1" applyProtection="1">
      <alignment horizontal="center" vertical="center"/>
    </xf>
    <xf numFmtId="0" fontId="6" fillId="0" borderId="0" xfId="0" applyFont="1" applyProtection="1"/>
    <xf numFmtId="0" fontId="5" fillId="0" borderId="0" xfId="0" applyFont="1" applyProtection="1"/>
    <xf numFmtId="0" fontId="6"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horizontal="center"/>
    </xf>
    <xf numFmtId="0" fontId="0" fillId="0" borderId="0" xfId="0" applyBorder="1" applyProtection="1"/>
    <xf numFmtId="49" fontId="0" fillId="0" borderId="0" xfId="0" applyNumberForma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Alignment="1" applyProtection="1">
      <alignment wrapText="1"/>
    </xf>
    <xf numFmtId="0" fontId="8" fillId="0" borderId="0" xfId="0" applyFont="1" applyFill="1" applyBorder="1" applyAlignment="1" applyProtection="1">
      <alignment horizontal="center"/>
      <protection locked="0"/>
    </xf>
    <xf numFmtId="0" fontId="5" fillId="2" borderId="0" xfId="0" applyFont="1" applyFill="1" applyAlignment="1" applyProtection="1">
      <alignment vertical="center"/>
    </xf>
    <xf numFmtId="0" fontId="0" fillId="0" borderId="0" xfId="0" applyFill="1" applyBorder="1" applyAlignment="1" applyProtection="1">
      <alignment vertical="center"/>
    </xf>
    <xf numFmtId="0" fontId="5" fillId="2" borderId="0" xfId="0" applyFont="1" applyFill="1" applyAlignment="1" applyProtection="1">
      <alignment vertical="center" wrapText="1"/>
    </xf>
    <xf numFmtId="0" fontId="6" fillId="0" borderId="0" xfId="0" applyFont="1" applyFill="1" applyAlignment="1" applyProtection="1">
      <alignment vertical="center"/>
    </xf>
    <xf numFmtId="0" fontId="6" fillId="0" borderId="0" xfId="0" applyFont="1" applyFill="1" applyProtection="1"/>
    <xf numFmtId="0" fontId="6" fillId="0" borderId="1" xfId="0" applyFont="1" applyBorder="1" applyProtection="1"/>
    <xf numFmtId="0" fontId="6" fillId="0" borderId="1" xfId="0" applyFont="1" applyFill="1" applyBorder="1" applyAlignment="1" applyProtection="1"/>
    <xf numFmtId="0" fontId="5" fillId="0" borderId="0" xfId="0" applyFont="1" applyFill="1" applyProtection="1"/>
    <xf numFmtId="0" fontId="0" fillId="0" borderId="0" xfId="0" applyFill="1" applyProtection="1"/>
    <xf numFmtId="0" fontId="6" fillId="0" borderId="11" xfId="0" applyFont="1" applyBorder="1" applyAlignment="1" applyProtection="1">
      <alignment horizontal="center" vertical="center" wrapText="1"/>
    </xf>
    <xf numFmtId="49" fontId="6" fillId="3" borderId="11" xfId="0" applyNumberFormat="1" applyFont="1" applyFill="1" applyBorder="1" applyAlignment="1" applyProtection="1">
      <alignment vertical="center"/>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9" fontId="6" fillId="0" borderId="0" xfId="0" applyNumberFormat="1" applyFont="1" applyFill="1" applyBorder="1" applyProtection="1"/>
    <xf numFmtId="0" fontId="6" fillId="0" borderId="0" xfId="0" applyFont="1" applyFill="1" applyBorder="1" applyProtection="1"/>
    <xf numFmtId="0" fontId="8"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center" vertical="center"/>
    </xf>
    <xf numFmtId="49" fontId="6" fillId="0" borderId="3"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right"/>
    </xf>
    <xf numFmtId="0" fontId="6" fillId="3" borderId="0" xfId="0" applyFont="1" applyFill="1" applyAlignment="1">
      <alignment vertical="center"/>
    </xf>
    <xf numFmtId="0" fontId="6" fillId="3" borderId="3" xfId="0" applyFont="1" applyFill="1" applyBorder="1" applyAlignment="1" applyProtection="1">
      <alignment vertical="center"/>
      <protection locked="0"/>
    </xf>
    <xf numFmtId="0" fontId="8" fillId="0" borderId="11" xfId="0" applyFont="1" applyBorder="1" applyAlignment="1" applyProtection="1">
      <alignment horizontal="center" vertical="center" wrapText="1"/>
    </xf>
    <xf numFmtId="0" fontId="5" fillId="2" borderId="0" xfId="0" applyFont="1" applyFill="1" applyAlignment="1" applyProtection="1">
      <alignment vertical="top" wrapText="1"/>
    </xf>
    <xf numFmtId="0" fontId="6" fillId="0" borderId="11" xfId="0" applyFont="1" applyBorder="1" applyProtection="1"/>
    <xf numFmtId="0" fontId="6" fillId="3" borderId="10" xfId="0" applyFont="1" applyFill="1" applyBorder="1" applyAlignment="1" applyProtection="1">
      <alignment horizontal="left" vertical="center"/>
    </xf>
    <xf numFmtId="0" fontId="6" fillId="0" borderId="10" xfId="0" applyFont="1" applyBorder="1" applyAlignment="1" applyProtection="1">
      <alignment vertical="center" wrapText="1"/>
    </xf>
    <xf numFmtId="0" fontId="8" fillId="3" borderId="1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9" fillId="0" borderId="0" xfId="0" applyFont="1" applyBorder="1" applyAlignment="1" applyProtection="1">
      <alignment horizontal="center" vertical="top" wrapText="1"/>
    </xf>
    <xf numFmtId="0" fontId="6" fillId="0" borderId="1" xfId="0" applyFont="1" applyBorder="1" applyAlignment="1" applyProtection="1">
      <alignment horizontal="right" vertical="center"/>
    </xf>
    <xf numFmtId="0" fontId="6" fillId="0" borderId="1" xfId="0" applyFont="1" applyBorder="1" applyAlignment="1" applyProtection="1">
      <alignment horizontal="center"/>
    </xf>
    <xf numFmtId="0" fontId="4" fillId="0" borderId="0" xfId="0" applyFont="1" applyBorder="1" applyAlignment="1" applyProtection="1"/>
    <xf numFmtId="0" fontId="21" fillId="0" borderId="0" xfId="0" applyFont="1" applyFill="1" applyAlignment="1" applyProtection="1"/>
    <xf numFmtId="0" fontId="22" fillId="0" borderId="0" xfId="0" applyFont="1" applyFill="1" applyAlignment="1" applyProtection="1"/>
    <xf numFmtId="0" fontId="14" fillId="0" borderId="0" xfId="0" applyFont="1" applyAlignment="1" applyProtection="1"/>
    <xf numFmtId="0" fontId="14" fillId="0" borderId="0" xfId="0" applyFont="1" applyProtection="1"/>
    <xf numFmtId="0" fontId="16" fillId="0" borderId="0" xfId="0" applyFont="1" applyFill="1" applyProtection="1"/>
    <xf numFmtId="0" fontId="8" fillId="0" borderId="0" xfId="0" applyFont="1" applyAlignment="1" applyProtection="1">
      <alignment horizontal="left"/>
    </xf>
    <xf numFmtId="0" fontId="16" fillId="4" borderId="0" xfId="0" applyFont="1" applyFill="1" applyProtection="1">
      <protection locked="0"/>
    </xf>
    <xf numFmtId="0" fontId="25" fillId="0" borderId="0" xfId="0" applyFont="1" applyFill="1" applyAlignment="1" applyProtection="1">
      <alignment horizontal="center"/>
    </xf>
    <xf numFmtId="0" fontId="25" fillId="0" borderId="0" xfId="0" applyFont="1" applyFill="1" applyBorder="1" applyAlignment="1" applyProtection="1">
      <alignment horizontal="center" vertical="top" wrapText="1"/>
    </xf>
    <xf numFmtId="0" fontId="25" fillId="0" borderId="0" xfId="0" applyFont="1" applyFill="1" applyBorder="1" applyAlignment="1" applyProtection="1">
      <alignment horizontal="center" vertical="center" wrapText="1"/>
    </xf>
    <xf numFmtId="0" fontId="14" fillId="0" borderId="0" xfId="0" applyFont="1" applyAlignment="1" applyProtection="1">
      <alignment vertical="center"/>
    </xf>
    <xf numFmtId="0" fontId="14" fillId="2" borderId="0" xfId="0" applyFont="1" applyFill="1" applyProtection="1"/>
    <xf numFmtId="0" fontId="16" fillId="0" borderId="11" xfId="0" applyFont="1" applyBorder="1" applyAlignment="1" applyProtection="1">
      <alignment vertical="top" wrapText="1"/>
    </xf>
    <xf numFmtId="0" fontId="16" fillId="0" borderId="2" xfId="0" applyFont="1" applyBorder="1" applyProtection="1"/>
    <xf numFmtId="0" fontId="14" fillId="0" borderId="2" xfId="0" applyFont="1" applyBorder="1" applyProtection="1"/>
    <xf numFmtId="0" fontId="25" fillId="0" borderId="0" xfId="0" applyFont="1" applyFill="1" applyBorder="1" applyAlignment="1" applyProtection="1">
      <alignment horizontal="center"/>
    </xf>
    <xf numFmtId="0" fontId="14" fillId="0" borderId="0" xfId="0" applyFont="1" applyBorder="1" applyProtection="1"/>
    <xf numFmtId="0" fontId="6" fillId="0" borderId="0" xfId="0" applyFont="1" applyAlignment="1" applyProtection="1">
      <alignment horizontal="justify"/>
    </xf>
    <xf numFmtId="0" fontId="6" fillId="0" borderId="0" xfId="0" applyFont="1" applyBorder="1" applyAlignment="1" applyProtection="1">
      <alignment horizontal="center" vertical="center"/>
    </xf>
    <xf numFmtId="0" fontId="23" fillId="0" borderId="0" xfId="0" applyFont="1" applyProtection="1"/>
    <xf numFmtId="0" fontId="28" fillId="0" borderId="0" xfId="0" applyFont="1" applyProtection="1"/>
    <xf numFmtId="49" fontId="4" fillId="0" borderId="0" xfId="0" applyNumberFormat="1" applyFont="1" applyProtection="1"/>
    <xf numFmtId="0" fontId="5" fillId="0" borderId="1" xfId="0" applyFont="1" applyBorder="1" applyAlignment="1" applyProtection="1">
      <alignment horizontal="center" vertical="center"/>
      <protection locked="0"/>
    </xf>
    <xf numFmtId="0" fontId="5" fillId="0" borderId="0" xfId="0" applyFont="1" applyAlignment="1" applyProtection="1">
      <alignment horizontal="right"/>
    </xf>
    <xf numFmtId="0" fontId="4" fillId="0" borderId="0" xfId="0" applyFont="1" applyAlignment="1" applyProtection="1">
      <alignment horizontal="center" vertical="center" wrapText="1"/>
    </xf>
    <xf numFmtId="0" fontId="4" fillId="0" borderId="3" xfId="0" applyFont="1" applyBorder="1" applyAlignment="1" applyProtection="1">
      <alignment vertical="center"/>
    </xf>
    <xf numFmtId="0" fontId="5" fillId="0" borderId="1" xfId="0" applyFont="1" applyBorder="1" applyAlignment="1" applyProtection="1">
      <alignment horizontal="right"/>
    </xf>
    <xf numFmtId="0" fontId="29" fillId="0" borderId="0" xfId="0" applyFont="1" applyAlignment="1" applyProtection="1">
      <alignment horizontal="center" vertical="top"/>
    </xf>
    <xf numFmtId="0" fontId="4" fillId="0" borderId="0" xfId="0" applyFont="1" applyAlignment="1" applyProtection="1">
      <alignment vertical="center"/>
    </xf>
    <xf numFmtId="0" fontId="4" fillId="0" borderId="0" xfId="0" applyFont="1" applyFill="1" applyProtection="1"/>
    <xf numFmtId="49" fontId="4" fillId="0" borderId="0" xfId="0" applyNumberFormat="1" applyFont="1" applyBorder="1" applyAlignment="1" applyProtection="1"/>
    <xf numFmtId="49"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27" fillId="0" borderId="0" xfId="0" applyFont="1" applyFill="1" applyAlignment="1" applyProtection="1">
      <alignment vertical="top" wrapText="1"/>
    </xf>
    <xf numFmtId="0" fontId="33" fillId="3" borderId="1" xfId="0" applyFont="1" applyFill="1" applyBorder="1" applyProtection="1">
      <protection locked="0"/>
    </xf>
    <xf numFmtId="49" fontId="33" fillId="3" borderId="1" xfId="0" applyNumberFormat="1" applyFont="1" applyFill="1" applyBorder="1" applyAlignment="1" applyProtection="1">
      <alignment vertical="center"/>
      <protection locked="0"/>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protection locked="0"/>
    </xf>
    <xf numFmtId="0" fontId="6" fillId="0" borderId="0" xfId="0" applyFont="1" applyAlignment="1" applyProtection="1">
      <alignment vertical="top"/>
    </xf>
    <xf numFmtId="0" fontId="6" fillId="3" borderId="0" xfId="0" applyFont="1" applyFill="1" applyAlignment="1">
      <alignment vertical="top"/>
    </xf>
    <xf numFmtId="0" fontId="33" fillId="3" borderId="11" xfId="0" applyFont="1" applyFill="1" applyBorder="1" applyAlignment="1" applyProtection="1">
      <alignment horizontal="center" vertical="center"/>
      <protection locked="0"/>
    </xf>
    <xf numFmtId="0" fontId="9" fillId="0" borderId="3" xfId="0" applyFont="1" applyBorder="1" applyAlignment="1" applyProtection="1">
      <alignment vertical="top"/>
    </xf>
    <xf numFmtId="0" fontId="10" fillId="0" borderId="3" xfId="0" applyFont="1" applyBorder="1" applyAlignment="1" applyProtection="1">
      <alignment vertical="top"/>
    </xf>
    <xf numFmtId="0" fontId="0" fillId="0" borderId="16" xfId="0" applyBorder="1" applyProtection="1"/>
    <xf numFmtId="0" fontId="14" fillId="0" borderId="16" xfId="0" applyFont="1" applyBorder="1" applyAlignment="1" applyProtection="1">
      <alignment vertical="top"/>
    </xf>
    <xf numFmtId="0" fontId="5" fillId="0" borderId="0" xfId="0" applyFont="1" applyAlignment="1" applyProtection="1">
      <alignment horizontal="center" vertical="center"/>
    </xf>
    <xf numFmtId="0" fontId="6" fillId="0" borderId="3" xfId="0" applyFont="1" applyBorder="1" applyProtection="1"/>
    <xf numFmtId="0" fontId="0" fillId="0" borderId="6" xfId="0" applyBorder="1" applyAlignment="1"/>
    <xf numFmtId="0" fontId="1" fillId="0" borderId="0" xfId="0" applyFont="1" applyBorder="1" applyAlignment="1" applyProtection="1"/>
    <xf numFmtId="0" fontId="7" fillId="0" borderId="0" xfId="0" applyFont="1" applyBorder="1" applyAlignment="1" applyProtection="1"/>
    <xf numFmtId="49" fontId="1" fillId="0" borderId="0" xfId="0" applyNumberFormat="1" applyFont="1" applyBorder="1" applyAlignment="1" applyProtection="1"/>
    <xf numFmtId="0" fontId="6" fillId="0" borderId="1" xfId="0" applyFont="1" applyBorder="1" applyAlignment="1" applyProtection="1">
      <alignment horizontal="center" vertical="center"/>
    </xf>
    <xf numFmtId="14" fontId="4" fillId="0" borderId="0" xfId="0" applyNumberFormat="1" applyFont="1" applyProtection="1"/>
    <xf numFmtId="0" fontId="5" fillId="0" borderId="0" xfId="0" applyFont="1" applyAlignment="1" applyProtection="1">
      <alignment vertical="center"/>
    </xf>
    <xf numFmtId="0" fontId="15" fillId="0" borderId="0" xfId="2" applyFont="1" applyProtection="1"/>
    <xf numFmtId="0" fontId="5" fillId="0" borderId="0" xfId="0" applyFont="1" applyBorder="1" applyAlignment="1" applyProtection="1"/>
    <xf numFmtId="0" fontId="4" fillId="0" borderId="0" xfId="0" applyFont="1" applyFill="1" applyBorder="1" applyAlignment="1" applyProtection="1"/>
    <xf numFmtId="49" fontId="5" fillId="0" borderId="0" xfId="0" applyNumberFormat="1" applyFont="1" applyBorder="1" applyAlignment="1" applyProtection="1">
      <alignment horizontal="center" vertical="top"/>
    </xf>
    <xf numFmtId="0" fontId="5" fillId="0" borderId="0" xfId="0" applyNumberFormat="1" applyFont="1" applyBorder="1" applyAlignment="1" applyProtection="1">
      <alignment horizontal="left" vertical="top"/>
    </xf>
    <xf numFmtId="0" fontId="8" fillId="0" borderId="17" xfId="0" applyFont="1" applyFill="1" applyBorder="1" applyAlignment="1" applyProtection="1">
      <alignment vertical="center"/>
    </xf>
    <xf numFmtId="0" fontId="6" fillId="0" borderId="20" xfId="0" applyFont="1" applyBorder="1" applyProtection="1"/>
    <xf numFmtId="0" fontId="0" fillId="0" borderId="21" xfId="0" applyBorder="1" applyProtection="1"/>
    <xf numFmtId="0" fontId="2" fillId="0" borderId="0" xfId="0" applyFont="1" applyAlignment="1" applyProtection="1">
      <alignment wrapText="1"/>
    </xf>
    <xf numFmtId="0" fontId="27" fillId="2" borderId="0" xfId="0" applyFont="1" applyFill="1" applyAlignment="1" applyProtection="1">
      <alignment vertical="top" wrapText="1"/>
    </xf>
    <xf numFmtId="0" fontId="5" fillId="0" borderId="0" xfId="0" applyNumberFormat="1" applyFont="1" applyBorder="1" applyAlignment="1" applyProtection="1">
      <alignment horizontal="center" vertical="top"/>
    </xf>
    <xf numFmtId="0" fontId="5" fillId="0" borderId="11" xfId="0" applyFont="1" applyBorder="1" applyAlignment="1" applyProtection="1"/>
    <xf numFmtId="0" fontId="4" fillId="0" borderId="11" xfId="0" applyFont="1" applyBorder="1" applyAlignment="1" applyProtection="1"/>
    <xf numFmtId="0" fontId="5" fillId="0" borderId="11" xfId="0" applyFont="1" applyBorder="1" applyProtection="1"/>
    <xf numFmtId="0" fontId="4" fillId="0" borderId="0" xfId="0" applyNumberFormat="1" applyFont="1" applyBorder="1" applyAlignment="1" applyProtection="1"/>
    <xf numFmtId="49" fontId="5" fillId="0" borderId="0" xfId="0" applyNumberFormat="1" applyFont="1" applyBorder="1" applyAlignment="1" applyProtection="1"/>
    <xf numFmtId="0" fontId="5" fillId="0" borderId="0" xfId="0" applyNumberFormat="1" applyFont="1" applyBorder="1" applyAlignment="1" applyProtection="1"/>
    <xf numFmtId="0" fontId="5" fillId="0" borderId="0" xfId="0" applyFont="1" applyBorder="1" applyAlignment="1" applyProtection="1">
      <alignment vertical="center"/>
    </xf>
    <xf numFmtId="49" fontId="5" fillId="0" borderId="0" xfId="0" applyNumberFormat="1" applyFont="1" applyBorder="1" applyAlignment="1" applyProtection="1">
      <alignment vertical="center"/>
    </xf>
    <xf numFmtId="0" fontId="5" fillId="0" borderId="0" xfId="0" applyFont="1" applyFill="1" applyBorder="1" applyAlignment="1" applyProtection="1"/>
    <xf numFmtId="0" fontId="5" fillId="0" borderId="11" xfId="0" applyNumberFormat="1" applyFont="1" applyBorder="1" applyAlignment="1" applyProtection="1">
      <alignment horizontal="center"/>
    </xf>
    <xf numFmtId="0" fontId="6" fillId="3" borderId="11" xfId="0" applyNumberFormat="1" applyFont="1" applyFill="1" applyBorder="1" applyAlignment="1" applyProtection="1">
      <alignment horizontal="center" vertical="center"/>
      <protection locked="0"/>
    </xf>
    <xf numFmtId="0" fontId="5" fillId="0" borderId="0" xfId="0" applyNumberFormat="1" applyFont="1" applyProtection="1"/>
    <xf numFmtId="0" fontId="6" fillId="0" borderId="0" xfId="0" applyNumberFormat="1" applyFont="1" applyProtection="1"/>
    <xf numFmtId="0" fontId="5" fillId="0" borderId="0" xfId="0" applyFont="1" applyBorder="1" applyProtection="1"/>
    <xf numFmtId="0" fontId="15" fillId="0" borderId="0" xfId="3"/>
    <xf numFmtId="0" fontId="5" fillId="0" borderId="0" xfId="3" applyNumberFormat="1" applyFont="1" applyAlignment="1">
      <alignment horizontal="right"/>
    </xf>
    <xf numFmtId="0" fontId="39" fillId="0" borderId="1" xfId="3" applyFont="1" applyBorder="1"/>
    <xf numFmtId="0" fontId="39" fillId="0" borderId="1" xfId="3" applyFont="1" applyBorder="1"/>
    <xf numFmtId="0" fontId="39" fillId="0" borderId="0" xfId="3" applyNumberFormat="1" applyFont="1" applyAlignment="1">
      <alignment horizontal="center"/>
    </xf>
    <xf numFmtId="0" fontId="0" fillId="0" borderId="0" xfId="0" applyAlignment="1">
      <alignment vertical="top"/>
    </xf>
    <xf numFmtId="0" fontId="5" fillId="0" borderId="0" xfId="3" applyNumberFormat="1" applyFont="1" applyAlignment="1">
      <alignment horizontal="justify" vertical="top" wrapText="1"/>
    </xf>
    <xf numFmtId="0" fontId="29" fillId="0" borderId="0" xfId="3" applyFont="1"/>
    <xf numFmtId="0" fontId="6" fillId="0" borderId="0" xfId="0" applyFont="1" applyFill="1" applyAlignment="1">
      <alignment vertical="center"/>
    </xf>
    <xf numFmtId="0" fontId="5" fillId="0" borderId="0" xfId="0" applyFont="1" applyFill="1" applyAlignment="1" applyProtection="1">
      <alignment horizontal="left" vertical="top" wrapText="1"/>
    </xf>
    <xf numFmtId="0" fontId="14" fillId="0" borderId="17" xfId="0" applyFont="1" applyBorder="1" applyAlignment="1" applyProtection="1">
      <alignment vertical="top"/>
    </xf>
    <xf numFmtId="0" fontId="6" fillId="0" borderId="26" xfId="0" applyFont="1" applyBorder="1" applyProtection="1"/>
    <xf numFmtId="0" fontId="6" fillId="0" borderId="0" xfId="0" applyFont="1" applyBorder="1" applyProtection="1"/>
    <xf numFmtId="0" fontId="6" fillId="0" borderId="27" xfId="0" applyFont="1" applyBorder="1" applyAlignment="1" applyProtection="1">
      <alignment horizontal="right"/>
    </xf>
    <xf numFmtId="0" fontId="9" fillId="0" borderId="0" xfId="0" applyFont="1" applyBorder="1" applyAlignment="1" applyProtection="1">
      <alignment horizontal="center" vertical="top"/>
    </xf>
    <xf numFmtId="0" fontId="5" fillId="0" borderId="29" xfId="0" applyFont="1" applyBorder="1" applyProtection="1"/>
    <xf numFmtId="0" fontId="7" fillId="0" borderId="20" xfId="0" applyFont="1" applyBorder="1" applyAlignment="1" applyProtection="1"/>
    <xf numFmtId="0" fontId="7" fillId="0" borderId="21" xfId="0" applyFont="1" applyBorder="1" applyAlignment="1" applyProtection="1"/>
    <xf numFmtId="0" fontId="7" fillId="0" borderId="30" xfId="0" applyFont="1" applyBorder="1" applyAlignment="1" applyProtection="1"/>
    <xf numFmtId="0" fontId="5" fillId="0" borderId="0" xfId="0" applyFont="1" applyFill="1" applyAlignment="1" applyProtection="1">
      <alignment wrapText="1"/>
    </xf>
    <xf numFmtId="0" fontId="6" fillId="2" borderId="0" xfId="0" applyNumberFormat="1" applyFont="1" applyFill="1" applyAlignment="1" applyProtection="1">
      <alignment horizontal="center" wrapText="1"/>
    </xf>
    <xf numFmtId="0" fontId="15" fillId="0" borderId="0" xfId="3" applyFont="1"/>
    <xf numFmtId="0" fontId="0" fillId="0" borderId="0" xfId="0" applyFont="1"/>
    <xf numFmtId="0" fontId="15" fillId="0" borderId="1" xfId="3" applyBorder="1"/>
    <xf numFmtId="0" fontId="6" fillId="0" borderId="0" xfId="0" applyFont="1" applyAlignment="1" applyProtection="1">
      <alignment horizontal="left"/>
    </xf>
    <xf numFmtId="0" fontId="2" fillId="0" borderId="0" xfId="0" applyFont="1" applyBorder="1" applyAlignment="1" applyProtection="1">
      <alignment horizontal="center"/>
    </xf>
    <xf numFmtId="0" fontId="5" fillId="0" borderId="0" xfId="0" applyFont="1" applyAlignment="1" applyProtection="1">
      <alignment horizontal="center"/>
    </xf>
    <xf numFmtId="0" fontId="5" fillId="0" borderId="0" xfId="0" applyFont="1" applyFill="1" applyAlignment="1" applyProtection="1">
      <alignment horizontal="center"/>
    </xf>
    <xf numFmtId="0" fontId="5" fillId="0" borderId="0" xfId="0" applyFont="1" applyBorder="1" applyAlignment="1" applyProtection="1">
      <alignment horizontal="center"/>
    </xf>
    <xf numFmtId="0" fontId="16" fillId="0" borderId="0" xfId="0" applyFont="1"/>
    <xf numFmtId="0" fontId="44" fillId="0" borderId="0" xfId="0" applyFont="1"/>
    <xf numFmtId="0" fontId="46" fillId="0" borderId="0" xfId="3" applyFont="1"/>
    <xf numFmtId="0" fontId="46" fillId="0" borderId="0" xfId="3" applyNumberFormat="1" applyFont="1" applyAlignment="1">
      <alignment horizontal="right"/>
    </xf>
    <xf numFmtId="0" fontId="46" fillId="0" borderId="0" xfId="3" applyNumberFormat="1" applyFont="1" applyAlignment="1">
      <alignment vertical="center"/>
    </xf>
    <xf numFmtId="0" fontId="46" fillId="0" borderId="0" xfId="3" applyFont="1" applyBorder="1" applyAlignment="1">
      <alignment horizontal="right"/>
    </xf>
    <xf numFmtId="0" fontId="46" fillId="0" borderId="11" xfId="3" applyFont="1" applyBorder="1" applyAlignment="1">
      <alignment horizontal="center" vertical="top" wrapText="1"/>
    </xf>
    <xf numFmtId="0" fontId="46" fillId="0" borderId="11" xfId="3" applyFont="1" applyBorder="1" applyAlignment="1">
      <alignment vertical="top" wrapText="1"/>
    </xf>
    <xf numFmtId="0" fontId="46" fillId="0" borderId="1" xfId="3" applyFont="1" applyBorder="1" applyAlignment="1"/>
    <xf numFmtId="0" fontId="46" fillId="0" borderId="0" xfId="3" applyFont="1" applyAlignment="1"/>
    <xf numFmtId="0" fontId="27" fillId="0" borderId="0" xfId="0" applyFont="1"/>
    <xf numFmtId="0" fontId="40" fillId="0" borderId="0" xfId="3" applyFont="1" applyBorder="1" applyAlignment="1"/>
    <xf numFmtId="0" fontId="21" fillId="0" borderId="0" xfId="0" applyFont="1"/>
    <xf numFmtId="0" fontId="29" fillId="0" borderId="0" xfId="0" applyFont="1" applyAlignment="1" applyProtection="1">
      <alignment horizontal="center" vertical="top"/>
    </xf>
    <xf numFmtId="0" fontId="4" fillId="0" borderId="3" xfId="0" applyFont="1" applyFill="1" applyBorder="1" applyAlignment="1" applyProtection="1">
      <alignment vertical="center"/>
    </xf>
    <xf numFmtId="0" fontId="33" fillId="0" borderId="3" xfId="0" applyFont="1" applyFill="1" applyBorder="1" applyProtection="1"/>
    <xf numFmtId="0" fontId="32" fillId="0" borderId="0" xfId="0" applyFont="1" applyAlignment="1" applyProtection="1">
      <alignment vertical="top" wrapText="1"/>
    </xf>
    <xf numFmtId="0" fontId="20" fillId="0" borderId="0" xfId="4" applyNumberFormat="1" applyFont="1" applyAlignment="1">
      <alignment wrapText="1"/>
    </xf>
    <xf numFmtId="0" fontId="20" fillId="0" borderId="0" xfId="4" applyNumberFormat="1" applyFont="1" applyAlignment="1">
      <alignment vertical="top" wrapText="1"/>
    </xf>
    <xf numFmtId="0" fontId="5" fillId="0" borderId="0" xfId="4" applyNumberFormat="1" applyFont="1" applyAlignment="1">
      <alignment vertical="top" wrapText="1"/>
    </xf>
    <xf numFmtId="0" fontId="5" fillId="0" borderId="0" xfId="3" applyNumberFormat="1" applyFont="1" applyAlignment="1"/>
    <xf numFmtId="0" fontId="5" fillId="0" borderId="0" xfId="0" applyFont="1" applyFill="1" applyAlignment="1" applyProtection="1">
      <alignment vertical="center" wrapText="1"/>
    </xf>
    <xf numFmtId="0" fontId="21" fillId="0" borderId="0" xfId="0" applyFont="1" applyFill="1"/>
    <xf numFmtId="49" fontId="23" fillId="0" borderId="0" xfId="0" applyNumberFormat="1" applyFont="1" applyProtection="1"/>
    <xf numFmtId="0" fontId="5" fillId="0" borderId="0" xfId="0" applyFont="1" applyAlignment="1" applyProtection="1">
      <alignment horizontal="center" vertical="center" wrapText="1"/>
    </xf>
    <xf numFmtId="0" fontId="6" fillId="0" borderId="0" xfId="0" applyFont="1" applyBorder="1" applyAlignment="1" applyProtection="1">
      <alignment vertical="top"/>
    </xf>
    <xf numFmtId="0" fontId="23" fillId="0" borderId="0" xfId="0" applyFont="1" applyAlignment="1" applyProtection="1">
      <alignment horizontal="center"/>
    </xf>
    <xf numFmtId="0" fontId="29" fillId="0" borderId="0" xfId="0" applyFont="1" applyBorder="1" applyAlignment="1" applyProtection="1">
      <alignment vertical="top"/>
    </xf>
    <xf numFmtId="0" fontId="27" fillId="0" borderId="0" xfId="0" applyFont="1" applyProtection="1"/>
    <xf numFmtId="0" fontId="29" fillId="0" borderId="0" xfId="0" applyFont="1" applyProtection="1"/>
    <xf numFmtId="0" fontId="23" fillId="0" borderId="0" xfId="0" applyFont="1" applyAlignment="1" applyProtection="1">
      <alignment horizontal="left" vertical="center"/>
    </xf>
    <xf numFmtId="0" fontId="21" fillId="0" borderId="0" xfId="0" applyFont="1" applyAlignment="1" applyProtection="1">
      <alignment vertical="top" wrapText="1"/>
    </xf>
    <xf numFmtId="0" fontId="23" fillId="0" borderId="0" xfId="0" applyFont="1" applyAlignment="1" applyProtection="1">
      <alignment vertical="center"/>
    </xf>
    <xf numFmtId="0" fontId="14" fillId="0" borderId="0" xfId="0" applyFont="1" applyAlignment="1">
      <alignment vertical="center"/>
    </xf>
    <xf numFmtId="14" fontId="14" fillId="0" borderId="0" xfId="0" applyNumberFormat="1" applyFont="1" applyAlignment="1">
      <alignment horizontal="center" vertical="center"/>
    </xf>
    <xf numFmtId="49" fontId="14" fillId="0" borderId="0" xfId="0" applyNumberFormat="1" applyFont="1" applyAlignment="1">
      <alignment horizontal="left" vertical="center"/>
    </xf>
    <xf numFmtId="0" fontId="14" fillId="0" borderId="0" xfId="0" applyFont="1" applyBorder="1" applyAlignment="1" applyProtection="1">
      <alignment vertical="center"/>
    </xf>
    <xf numFmtId="0" fontId="27" fillId="0" borderId="0" xfId="0" applyFont="1" applyBorder="1" applyAlignment="1" applyProtection="1"/>
    <xf numFmtId="0" fontId="27" fillId="0" borderId="0" xfId="0" applyFont="1" applyAlignment="1" applyProtection="1"/>
    <xf numFmtId="0" fontId="29" fillId="0" borderId="0" xfId="0" applyFont="1" applyAlignment="1" applyProtection="1"/>
    <xf numFmtId="0" fontId="23" fillId="2" borderId="0" xfId="0" applyFont="1" applyFill="1" applyAlignment="1" applyProtection="1">
      <alignment vertical="center"/>
    </xf>
    <xf numFmtId="14" fontId="14" fillId="0" borderId="0" xfId="0" applyNumberFormat="1" applyFont="1" applyProtection="1"/>
    <xf numFmtId="0" fontId="23" fillId="0" borderId="0" xfId="0" applyFont="1" applyFill="1" applyProtection="1"/>
    <xf numFmtId="0" fontId="47" fillId="0" borderId="0" xfId="0" applyFont="1"/>
    <xf numFmtId="0" fontId="48" fillId="0" borderId="0" xfId="0" applyFont="1" applyAlignment="1" applyProtection="1">
      <alignment horizontal="center" vertical="center"/>
    </xf>
    <xf numFmtId="0" fontId="14" fillId="0" borderId="0" xfId="0" applyFont="1" applyBorder="1" applyAlignment="1" applyProtection="1">
      <alignment vertical="top"/>
    </xf>
    <xf numFmtId="14" fontId="14" fillId="0" borderId="0" xfId="0" applyNumberFormat="1" applyFont="1" applyAlignment="1">
      <alignment horizontal="left" vertical="center"/>
    </xf>
    <xf numFmtId="0" fontId="16" fillId="0" borderId="0" xfId="0" applyFont="1" applyAlignment="1" applyProtection="1">
      <alignment horizontal="left" vertical="center"/>
    </xf>
    <xf numFmtId="0" fontId="16" fillId="0" borderId="0" xfId="0" applyFont="1" applyProtection="1"/>
    <xf numFmtId="0" fontId="29" fillId="0" borderId="0" xfId="0" applyFont="1" applyAlignment="1" applyProtection="1">
      <alignment horizontal="center" vertical="top"/>
    </xf>
    <xf numFmtId="0" fontId="5" fillId="0" borderId="0" xfId="0" applyFont="1" applyAlignment="1" applyProtection="1">
      <alignment horizontal="center" vertical="center"/>
    </xf>
    <xf numFmtId="0" fontId="9" fillId="0" borderId="0" xfId="0" applyFont="1" applyBorder="1" applyAlignment="1" applyProtection="1">
      <alignment vertical="top" wrapText="1"/>
    </xf>
    <xf numFmtId="0" fontId="9" fillId="0" borderId="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9" fillId="0" borderId="0" xfId="0" applyFont="1" applyBorder="1" applyAlignment="1" applyProtection="1">
      <alignment horizontal="center" vertical="top" wrapText="1"/>
    </xf>
    <xf numFmtId="0" fontId="8" fillId="3" borderId="6" xfId="0" applyFont="1" applyFill="1" applyBorder="1" applyAlignment="1" applyProtection="1">
      <alignment horizontal="center" vertical="center"/>
      <protection locked="0"/>
    </xf>
    <xf numFmtId="0" fontId="6" fillId="0" borderId="0" xfId="0" applyFont="1" applyAlignment="1" applyProtection="1">
      <alignment vertical="center"/>
    </xf>
    <xf numFmtId="0" fontId="8" fillId="0" borderId="11" xfId="0" applyFont="1" applyBorder="1" applyAlignment="1" applyProtection="1">
      <alignment horizontal="center" vertical="center" wrapText="1"/>
    </xf>
    <xf numFmtId="0" fontId="9" fillId="0" borderId="0" xfId="0" applyFont="1" applyAlignment="1" applyProtection="1">
      <alignment horizontal="center" vertical="top"/>
    </xf>
    <xf numFmtId="0" fontId="6" fillId="0" borderId="11" xfId="0" applyFont="1" applyBorder="1" applyAlignment="1" applyProtection="1">
      <alignment horizontal="center" vertical="top" wrapText="1"/>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6" fillId="0" borderId="0" xfId="0" applyFont="1"/>
    <xf numFmtId="0" fontId="33" fillId="0" borderId="0" xfId="0" applyFont="1" applyFill="1" applyBorder="1" applyProtection="1"/>
    <xf numFmtId="0" fontId="4" fillId="0" borderId="0" xfId="0" applyFont="1" applyFill="1" applyBorder="1" applyAlignment="1" applyProtection="1">
      <alignment vertical="center"/>
    </xf>
    <xf numFmtId="0" fontId="14" fillId="5" borderId="0" xfId="0" applyFont="1" applyFill="1" applyProtection="1">
      <protection locked="0"/>
    </xf>
    <xf numFmtId="49" fontId="6" fillId="3" borderId="0" xfId="0" applyNumberFormat="1" applyFont="1" applyFill="1" applyBorder="1" applyAlignment="1" applyProtection="1">
      <alignment horizontal="left" vertical="center"/>
      <protection locked="0"/>
    </xf>
    <xf numFmtId="49" fontId="6" fillId="3" borderId="0" xfId="0" applyNumberFormat="1" applyFont="1" applyFill="1" applyBorder="1" applyAlignment="1" applyProtection="1">
      <alignment vertical="center"/>
      <protection locked="0"/>
    </xf>
    <xf numFmtId="49" fontId="6" fillId="3" borderId="1" xfId="0" applyNumberFormat="1" applyFont="1" applyFill="1" applyBorder="1" applyAlignment="1" applyProtection="1">
      <alignment vertical="center"/>
      <protection locked="0"/>
    </xf>
    <xf numFmtId="0" fontId="21" fillId="0" borderId="0" xfId="0" applyFont="1" applyFill="1" applyProtection="1"/>
    <xf numFmtId="0" fontId="14" fillId="0" borderId="0" xfId="0" applyFont="1" applyAlignment="1" applyProtection="1">
      <alignment horizontal="right" vertical="center"/>
    </xf>
    <xf numFmtId="14" fontId="23" fillId="0" borderId="0" xfId="0" applyNumberFormat="1" applyFont="1" applyProtection="1"/>
    <xf numFmtId="49" fontId="14" fillId="0" borderId="0" xfId="0" applyNumberFormat="1" applyFont="1" applyFill="1" applyBorder="1" applyAlignment="1" applyProtection="1">
      <alignment vertical="center"/>
    </xf>
    <xf numFmtId="0" fontId="9" fillId="0" borderId="0" xfId="0" applyFont="1" applyBorder="1" applyAlignment="1" applyProtection="1">
      <alignment vertical="top"/>
    </xf>
    <xf numFmtId="0" fontId="14" fillId="0" borderId="0" xfId="0" applyFont="1" applyFill="1" applyProtection="1"/>
    <xf numFmtId="0" fontId="14" fillId="0" borderId="0" xfId="0" applyFont="1" applyAlignment="1" applyProtection="1">
      <alignment horizontal="center" vertical="center" wrapText="1"/>
    </xf>
    <xf numFmtId="0" fontId="29" fillId="0" borderId="0" xfId="2" applyFont="1" applyProtection="1"/>
    <xf numFmtId="0" fontId="14" fillId="0" borderId="10" xfId="0" applyFont="1" applyBorder="1" applyAlignment="1" applyProtection="1">
      <alignment vertical="center" wrapText="1"/>
    </xf>
    <xf numFmtId="0" fontId="14" fillId="0" borderId="24" xfId="0" applyFont="1" applyBorder="1" applyProtection="1"/>
    <xf numFmtId="0" fontId="14" fillId="0" borderId="25" xfId="0" applyFont="1" applyBorder="1" applyProtection="1"/>
    <xf numFmtId="0" fontId="9" fillId="0" borderId="28" xfId="0" applyFont="1" applyBorder="1" applyAlignment="1" applyProtection="1">
      <alignment vertical="top"/>
    </xf>
    <xf numFmtId="49" fontId="28" fillId="0" borderId="21" xfId="0" applyNumberFormat="1" applyFont="1" applyBorder="1" applyAlignment="1" applyProtection="1"/>
    <xf numFmtId="0" fontId="23" fillId="0" borderId="0" xfId="0" applyFont="1" applyBorder="1" applyAlignment="1" applyProtection="1"/>
    <xf numFmtId="49" fontId="28" fillId="0" borderId="0" xfId="0" applyNumberFormat="1" applyFont="1" applyBorder="1" applyAlignment="1" applyProtection="1"/>
    <xf numFmtId="0" fontId="28" fillId="0" borderId="0" xfId="0" applyFont="1" applyBorder="1" applyAlignment="1" applyProtection="1"/>
    <xf numFmtId="49" fontId="23" fillId="0" borderId="0" xfId="0" applyNumberFormat="1" applyFont="1" applyBorder="1" applyAlignment="1" applyProtection="1"/>
    <xf numFmtId="0" fontId="23" fillId="0" borderId="11" xfId="0" applyFont="1" applyBorder="1" applyAlignment="1" applyProtection="1"/>
    <xf numFmtId="0" fontId="23" fillId="0" borderId="0" xfId="0" applyNumberFormat="1" applyFont="1" applyBorder="1" applyAlignment="1" applyProtection="1"/>
    <xf numFmtId="0" fontId="23" fillId="0" borderId="0" xfId="0" applyFont="1" applyBorder="1" applyAlignment="1" applyProtection="1">
      <alignment vertical="center"/>
    </xf>
    <xf numFmtId="49" fontId="23" fillId="0" borderId="0" xfId="0" applyNumberFormat="1" applyFont="1" applyBorder="1" applyAlignment="1" applyProtection="1">
      <alignment vertical="center"/>
    </xf>
    <xf numFmtId="0" fontId="23" fillId="0" borderId="0" xfId="0" applyFont="1" applyFill="1" applyBorder="1" applyAlignment="1" applyProtection="1"/>
    <xf numFmtId="0" fontId="6" fillId="0" borderId="11" xfId="0" applyFont="1" applyBorder="1" applyAlignment="1" applyProtection="1">
      <alignment horizontal="center" wrapText="1"/>
    </xf>
    <xf numFmtId="0" fontId="14" fillId="0" borderId="11" xfId="0" applyFont="1" applyBorder="1" applyAlignment="1" applyProtection="1">
      <alignment horizontal="center" vertical="center"/>
    </xf>
    <xf numFmtId="0" fontId="6" fillId="0" borderId="0" xfId="0" applyFont="1" applyFill="1" applyBorder="1" applyAlignment="1" applyProtection="1">
      <alignment horizontal="center"/>
    </xf>
    <xf numFmtId="0" fontId="6" fillId="3" borderId="1" xfId="0" applyFont="1" applyFill="1" applyBorder="1" applyAlignment="1" applyProtection="1">
      <alignment horizontal="left" vertical="center"/>
      <protection locked="0"/>
    </xf>
    <xf numFmtId="49" fontId="6" fillId="3" borderId="1"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Alignment="1" applyProtection="1">
      <alignment horizontal="left" vertical="center"/>
    </xf>
    <xf numFmtId="0" fontId="5" fillId="0" borderId="0" xfId="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3"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xf>
    <xf numFmtId="0" fontId="6" fillId="0" borderId="9" xfId="0" applyFont="1" applyBorder="1" applyAlignment="1" applyProtection="1">
      <alignment vertical="center" wrapText="1"/>
    </xf>
    <xf numFmtId="0" fontId="0" fillId="0" borderId="1" xfId="0" applyBorder="1" applyAlignment="1" applyProtection="1">
      <alignment vertical="center" wrapText="1"/>
    </xf>
    <xf numFmtId="0" fontId="0" fillId="0" borderId="10" xfId="0" applyBorder="1" applyAlignment="1" applyProtection="1">
      <alignment vertical="center" wrapText="1"/>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top" wrapText="1"/>
    </xf>
    <xf numFmtId="0" fontId="2" fillId="0" borderId="0" xfId="0" applyFont="1" applyAlignment="1" applyProtection="1">
      <alignment horizontal="left" wrapText="1"/>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5" fillId="2" borderId="0" xfId="0" applyFont="1" applyFill="1" applyAlignment="1" applyProtection="1">
      <alignment horizontal="left" vertical="top" wrapText="1"/>
    </xf>
    <xf numFmtId="0" fontId="6" fillId="0" borderId="9"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7" xfId="0" applyFont="1" applyBorder="1" applyAlignment="1" applyProtection="1">
      <alignment vertical="center" wrapText="1"/>
    </xf>
    <xf numFmtId="0" fontId="0" fillId="0" borderId="0" xfId="0" applyBorder="1" applyAlignment="1" applyProtection="1">
      <alignment vertical="center" wrapText="1"/>
    </xf>
    <xf numFmtId="0" fontId="0" fillId="0" borderId="8" xfId="0" applyBorder="1" applyAlignment="1" applyProtection="1">
      <alignment vertical="center" wrapText="1"/>
    </xf>
    <xf numFmtId="0" fontId="6" fillId="0" borderId="1" xfId="0" applyFont="1" applyBorder="1" applyAlignment="1" applyProtection="1">
      <alignment vertical="center" wrapText="1"/>
    </xf>
    <xf numFmtId="0" fontId="16" fillId="0" borderId="3" xfId="0" applyFont="1" applyBorder="1" applyAlignment="1" applyProtection="1">
      <alignment horizontal="left" vertical="top" wrapText="1"/>
    </xf>
    <xf numFmtId="0" fontId="17" fillId="0" borderId="12"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13" xfId="0" applyFont="1" applyBorder="1" applyAlignment="1" applyProtection="1">
      <alignment horizontal="left" vertical="center"/>
    </xf>
    <xf numFmtId="0" fontId="8" fillId="0" borderId="4" xfId="0" applyFont="1" applyBorder="1" applyAlignment="1" applyProtection="1">
      <alignment vertical="center" wrapText="1"/>
    </xf>
    <xf numFmtId="0" fontId="0" fillId="0" borderId="3" xfId="0" applyBorder="1" applyAlignment="1" applyProtection="1">
      <alignment vertical="center" wrapText="1"/>
    </xf>
    <xf numFmtId="0" fontId="0" fillId="0" borderId="5" xfId="0" applyBorder="1" applyAlignment="1" applyProtection="1">
      <alignment vertical="center" wrapText="1"/>
    </xf>
    <xf numFmtId="0" fontId="19" fillId="0" borderId="4" xfId="0" applyNumberFormat="1" applyFont="1" applyBorder="1" applyAlignment="1" applyProtection="1">
      <alignment vertical="center" wrapText="1"/>
    </xf>
    <xf numFmtId="0" fontId="6" fillId="0" borderId="3" xfId="0" applyNumberFormat="1" applyFont="1" applyBorder="1" applyAlignment="1" applyProtection="1">
      <alignment vertical="center" wrapText="1"/>
    </xf>
    <xf numFmtId="0" fontId="6" fillId="0" borderId="5" xfId="0" applyNumberFormat="1" applyFont="1" applyBorder="1" applyAlignment="1" applyProtection="1">
      <alignment vertical="center" wrapText="1"/>
    </xf>
    <xf numFmtId="0" fontId="19" fillId="0" borderId="12" xfId="0" applyFont="1" applyBorder="1" applyAlignment="1" applyProtection="1">
      <alignment vertical="center" wrapText="1"/>
    </xf>
    <xf numFmtId="0" fontId="6" fillId="0" borderId="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 xfId="0" applyFont="1" applyBorder="1" applyAlignment="1" applyProtection="1">
      <alignment vertical="center" wrapText="1"/>
    </xf>
    <xf numFmtId="0" fontId="0" fillId="0" borderId="5" xfId="0" applyBorder="1" applyAlignment="1" applyProtection="1">
      <alignment vertical="center"/>
    </xf>
    <xf numFmtId="0" fontId="6" fillId="0" borderId="7" xfId="0" applyFont="1" applyFill="1" applyBorder="1" applyAlignment="1" applyProtection="1">
      <alignment vertical="center" wrapText="1"/>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6" xfId="0" applyFont="1" applyBorder="1" applyAlignment="1" applyProtection="1">
      <alignment horizontal="center" vertical="center"/>
    </xf>
    <xf numFmtId="0" fontId="16" fillId="0" borderId="11" xfId="0" applyFont="1" applyBorder="1" applyAlignment="1" applyProtection="1">
      <alignment horizontal="left" vertical="top" wrapText="1"/>
    </xf>
    <xf numFmtId="0" fontId="5" fillId="2" borderId="0" xfId="0" applyFont="1" applyFill="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3" borderId="11"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33" fillId="3" borderId="12"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wrapText="1"/>
      <protection locked="0"/>
    </xf>
    <xf numFmtId="0" fontId="34" fillId="3" borderId="13"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xf>
    <xf numFmtId="0" fontId="33" fillId="3" borderId="0" xfId="0" applyNumberFormat="1" applyFont="1" applyFill="1"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33" fillId="3" borderId="22" xfId="0" applyFont="1" applyFill="1" applyBorder="1" applyAlignment="1" applyProtection="1">
      <alignment horizontal="left" vertical="center"/>
      <protection locked="0"/>
    </xf>
    <xf numFmtId="0" fontId="33" fillId="3" borderId="23" xfId="0" applyFont="1" applyFill="1" applyBorder="1" applyAlignment="1" applyProtection="1">
      <alignment horizontal="left" vertical="center"/>
      <protection locked="0"/>
    </xf>
    <xf numFmtId="0" fontId="33" fillId="3" borderId="18" xfId="0" applyFont="1" applyFill="1" applyBorder="1" applyAlignment="1" applyProtection="1">
      <alignment horizontal="left" vertical="center" wrapText="1"/>
      <protection locked="0"/>
    </xf>
    <xf numFmtId="0" fontId="33" fillId="3" borderId="19" xfId="0" applyFont="1" applyFill="1" applyBorder="1" applyAlignment="1" applyProtection="1">
      <alignment horizontal="left" vertical="center" wrapText="1"/>
      <protection locked="0"/>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6" fillId="0" borderId="0" xfId="0" applyFont="1" applyAlignment="1" applyProtection="1">
      <alignment horizontal="right" vertical="center"/>
    </xf>
    <xf numFmtId="0" fontId="0" fillId="0" borderId="0" xfId="0" applyAlignment="1" applyProtection="1">
      <alignment horizontal="right" vertical="center"/>
    </xf>
    <xf numFmtId="0" fontId="6" fillId="0" borderId="0" xfId="0" applyFont="1" applyAlignment="1" applyProtection="1">
      <alignment vertical="center"/>
    </xf>
    <xf numFmtId="0" fontId="0" fillId="0" borderId="0" xfId="0" applyAlignment="1" applyProtection="1">
      <alignment vertical="center"/>
    </xf>
    <xf numFmtId="0" fontId="33" fillId="3" borderId="1" xfId="0" applyFont="1" applyFill="1" applyBorder="1" applyAlignment="1" applyProtection="1">
      <alignment horizontal="left" vertical="center"/>
      <protection locked="0"/>
    </xf>
    <xf numFmtId="0" fontId="34" fillId="3" borderId="1" xfId="0" applyFont="1" applyFill="1" applyBorder="1" applyAlignment="1" applyProtection="1">
      <alignment horizontal="left" vertical="center"/>
      <protection locked="0"/>
    </xf>
    <xf numFmtId="0" fontId="33" fillId="3" borderId="2" xfId="0" applyFont="1" applyFill="1" applyBorder="1" applyAlignment="1" applyProtection="1">
      <alignment horizontal="left" vertical="center"/>
      <protection locked="0"/>
    </xf>
    <xf numFmtId="0" fontId="34" fillId="3" borderId="2" xfId="0"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wrapText="1"/>
      <protection locked="0"/>
    </xf>
    <xf numFmtId="0" fontId="33" fillId="3" borderId="2"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35" fillId="3" borderId="1" xfId="1" applyFont="1" applyFill="1" applyBorder="1" applyAlignment="1" applyProtection="1">
      <alignment horizontal="left" vertical="center"/>
      <protection locked="0"/>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9" fillId="0" borderId="3" xfId="0" applyFont="1" applyFill="1" applyBorder="1" applyAlignment="1" applyProtection="1">
      <alignment horizontal="center" vertical="top"/>
    </xf>
    <xf numFmtId="0" fontId="10" fillId="0" borderId="3" xfId="0" applyFont="1" applyBorder="1" applyAlignment="1" applyProtection="1">
      <alignment horizontal="center" vertical="top"/>
    </xf>
    <xf numFmtId="49" fontId="33" fillId="3" borderId="1" xfId="0" applyNumberFormat="1" applyFont="1" applyFill="1" applyBorder="1" applyAlignment="1" applyProtection="1">
      <alignment horizontal="left" vertical="center"/>
      <protection locked="0"/>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6" fillId="0" borderId="0" xfId="0" applyFont="1" applyAlignment="1" applyProtection="1">
      <alignment horizontal="left" vertical="center"/>
    </xf>
    <xf numFmtId="0" fontId="8" fillId="0" borderId="11" xfId="0" applyFont="1" applyBorder="1" applyAlignment="1" applyProtection="1">
      <alignment horizontal="center" vertical="center" wrapText="1"/>
    </xf>
    <xf numFmtId="0" fontId="34" fillId="0" borderId="1" xfId="0" applyFont="1" applyBorder="1" applyAlignment="1" applyProtection="1">
      <alignment horizontal="left" vertical="center"/>
      <protection locked="0"/>
    </xf>
    <xf numFmtId="49" fontId="33" fillId="3" borderId="2" xfId="0" applyNumberFormat="1" applyFont="1" applyFill="1" applyBorder="1" applyAlignment="1" applyProtection="1">
      <alignment horizontal="left" vertical="center"/>
      <protection locked="0"/>
    </xf>
    <xf numFmtId="49" fontId="34" fillId="3" borderId="2"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49" fontId="34" fillId="3" borderId="1" xfId="0" applyNumberFormat="1" applyFont="1" applyFill="1" applyBorder="1" applyAlignment="1" applyProtection="1">
      <alignment horizontal="left" vertical="center"/>
      <protection locked="0"/>
    </xf>
    <xf numFmtId="0" fontId="36" fillId="3" borderId="1" xfId="0" applyFont="1" applyFill="1" applyBorder="1" applyAlignment="1" applyProtection="1">
      <alignment horizontal="left" vertical="top" wrapText="1"/>
      <protection locked="0"/>
    </xf>
    <xf numFmtId="0" fontId="6" fillId="2" borderId="0" xfId="0" applyFont="1" applyFill="1" applyAlignment="1" applyProtection="1">
      <alignment horizontal="center" vertical="top" wrapText="1"/>
    </xf>
    <xf numFmtId="0" fontId="33" fillId="3" borderId="11" xfId="0" applyFont="1" applyFill="1" applyBorder="1" applyAlignment="1" applyProtection="1">
      <alignment horizontal="left" vertical="center" wrapText="1"/>
      <protection locked="0"/>
    </xf>
    <xf numFmtId="0" fontId="26" fillId="0" borderId="11" xfId="0" applyFont="1" applyBorder="1" applyAlignment="1" applyProtection="1">
      <alignment horizontal="left" vertical="top" wrapText="1"/>
    </xf>
    <xf numFmtId="3" fontId="16" fillId="5" borderId="11" xfId="0" applyNumberFormat="1"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9" fillId="0" borderId="0" xfId="0" applyFont="1" applyAlignment="1" applyProtection="1">
      <alignment horizontal="center" vertical="top"/>
    </xf>
    <xf numFmtId="0" fontId="6" fillId="0" borderId="11" xfId="0" applyFont="1" applyBorder="1" applyAlignment="1" applyProtection="1">
      <alignment horizontal="left" vertical="top" wrapText="1"/>
    </xf>
    <xf numFmtId="0" fontId="6" fillId="0" borderId="11"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6" fillId="0" borderId="4" xfId="0" applyFont="1" applyBorder="1" applyAlignment="1" applyProtection="1">
      <alignment horizontal="center" vertical="top" wrapText="1"/>
    </xf>
    <xf numFmtId="0" fontId="6" fillId="0" borderId="5" xfId="0" applyFont="1" applyBorder="1" applyAlignment="1" applyProtection="1">
      <alignment horizontal="center" vertical="top" wrapText="1"/>
    </xf>
    <xf numFmtId="0" fontId="6" fillId="0" borderId="7" xfId="0" applyFont="1" applyBorder="1" applyAlignment="1" applyProtection="1">
      <alignment horizontal="center" vertical="top" wrapText="1"/>
    </xf>
    <xf numFmtId="0" fontId="6" fillId="0" borderId="8" xfId="0" applyFont="1" applyBorder="1" applyAlignment="1" applyProtection="1">
      <alignment horizontal="center" vertical="top" wrapText="1"/>
    </xf>
    <xf numFmtId="0" fontId="6" fillId="0" borderId="9" xfId="0" applyFont="1" applyBorder="1" applyAlignment="1" applyProtection="1">
      <alignment horizontal="center" vertical="top" wrapText="1"/>
    </xf>
    <xf numFmtId="0" fontId="6" fillId="0" borderId="10" xfId="0" applyFont="1" applyBorder="1" applyAlignment="1" applyProtection="1">
      <alignment horizontal="center" vertical="top" wrapText="1"/>
    </xf>
    <xf numFmtId="0" fontId="27" fillId="2" borderId="0" xfId="0" applyFont="1" applyFill="1" applyAlignment="1" applyProtection="1">
      <alignment horizontal="left" vertical="top" wrapText="1"/>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6" fillId="0" borderId="11" xfId="0" quotePrefix="1" applyFont="1" applyBorder="1" applyAlignment="1" applyProtection="1">
      <alignment horizontal="left" vertical="top" wrapText="1"/>
    </xf>
    <xf numFmtId="0" fontId="24" fillId="4" borderId="0" xfId="0" applyFont="1" applyFill="1" applyAlignment="1" applyProtection="1">
      <alignment horizontal="left" vertical="top" wrapText="1" indent="5"/>
    </xf>
    <xf numFmtId="0" fontId="14" fillId="4" borderId="0" xfId="0" applyFont="1" applyFill="1" applyAlignment="1" applyProtection="1">
      <alignment horizontal="left" vertical="top" wrapText="1" indent="5"/>
    </xf>
    <xf numFmtId="0" fontId="6" fillId="0" borderId="0" xfId="0" applyFont="1" applyAlignment="1" applyProtection="1">
      <alignment horizontal="left" vertical="top" wrapText="1"/>
    </xf>
    <xf numFmtId="0" fontId="33" fillId="0" borderId="1" xfId="0" applyFont="1" applyBorder="1" applyAlignment="1" applyProtection="1">
      <alignment horizontal="left" vertical="top" wrapText="1"/>
    </xf>
    <xf numFmtId="0" fontId="33" fillId="0" borderId="1" xfId="0" applyFont="1" applyBorder="1" applyAlignment="1" applyProtection="1">
      <alignment horizontal="left" vertical="center" wrapText="1"/>
    </xf>
    <xf numFmtId="0" fontId="14" fillId="0" borderId="11" xfId="0" applyFont="1" applyBorder="1" applyAlignment="1" applyProtection="1">
      <alignment horizontal="center" vertical="top" wrapText="1"/>
    </xf>
    <xf numFmtId="0" fontId="5" fillId="0" borderId="0" xfId="0" applyFont="1" applyAlignment="1" applyProtection="1">
      <alignment vertical="center" wrapText="1"/>
    </xf>
    <xf numFmtId="0" fontId="5" fillId="0" borderId="1"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xf numFmtId="0" fontId="32" fillId="0" borderId="0" xfId="0" applyFont="1" applyAlignment="1" applyProtection="1">
      <alignment horizontal="left" vertical="top" wrapText="1"/>
    </xf>
    <xf numFmtId="0" fontId="35" fillId="0" borderId="1"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0" fontId="5" fillId="0" borderId="3" xfId="0" applyFont="1" applyBorder="1" applyAlignment="1" applyProtection="1">
      <alignment vertical="center" wrapText="1"/>
    </xf>
    <xf numFmtId="0" fontId="4" fillId="0" borderId="3" xfId="0" applyFont="1" applyBorder="1" applyAlignment="1" applyProtection="1">
      <alignment vertical="center" wrapText="1"/>
    </xf>
    <xf numFmtId="0" fontId="34" fillId="0" borderId="1" xfId="0" applyFont="1" applyBorder="1" applyAlignment="1" applyProtection="1">
      <alignment horizontal="left" vertical="center" wrapText="1"/>
    </xf>
    <xf numFmtId="0" fontId="33" fillId="3" borderId="1" xfId="0" applyFont="1" applyFill="1" applyBorder="1" applyAlignment="1" applyProtection="1">
      <alignment horizontal="left"/>
      <protection locked="0"/>
    </xf>
    <xf numFmtId="49" fontId="5" fillId="0" borderId="0" xfId="0" applyNumberFormat="1" applyFont="1" applyBorder="1" applyAlignment="1" applyProtection="1">
      <alignment vertical="center" wrapText="1"/>
    </xf>
    <xf numFmtId="0" fontId="4" fillId="0" borderId="0" xfId="0" applyFont="1" applyAlignment="1" applyProtection="1">
      <alignment vertical="center" wrapText="1"/>
    </xf>
    <xf numFmtId="0" fontId="29" fillId="0" borderId="0" xfId="0" applyFont="1" applyAlignment="1" applyProtection="1">
      <alignment horizontal="center" vertical="top"/>
    </xf>
    <xf numFmtId="0" fontId="5" fillId="0" borderId="0" xfId="0" applyFont="1" applyFill="1" applyAlignment="1" applyProtection="1">
      <alignment horizontal="right"/>
    </xf>
    <xf numFmtId="0" fontId="4" fillId="0" borderId="0" xfId="0" applyFont="1" applyFill="1" applyAlignment="1" applyProtection="1">
      <alignment horizontal="right"/>
    </xf>
    <xf numFmtId="0" fontId="20" fillId="0" borderId="0" xfId="0" applyFont="1" applyAlignment="1" applyProtection="1">
      <alignment horizontal="center" vertical="center"/>
    </xf>
    <xf numFmtId="0" fontId="4" fillId="0" borderId="0" xfId="0" applyFont="1" applyAlignment="1" applyProtection="1">
      <alignment horizontal="center" vertical="center"/>
    </xf>
    <xf numFmtId="0" fontId="35" fillId="0" borderId="1" xfId="0" applyNumberFormat="1" applyFont="1" applyFill="1" applyBorder="1" applyAlignment="1" applyProtection="1">
      <alignment horizontal="left" vertical="center" wrapText="1"/>
    </xf>
    <xf numFmtId="0" fontId="38" fillId="0" borderId="1" xfId="0" applyNumberFormat="1" applyFont="1" applyFill="1" applyBorder="1" applyAlignment="1" applyProtection="1">
      <alignment horizontal="left" vertical="center" wrapText="1"/>
    </xf>
    <xf numFmtId="0" fontId="29" fillId="0" borderId="3" xfId="0" applyFont="1" applyBorder="1" applyAlignment="1" applyProtection="1">
      <alignment horizontal="center" vertical="top"/>
    </xf>
    <xf numFmtId="0" fontId="30" fillId="0" borderId="3" xfId="0" applyFont="1" applyBorder="1" applyAlignment="1" applyProtection="1">
      <alignment horizontal="center" vertical="top"/>
    </xf>
    <xf numFmtId="0" fontId="6" fillId="0" borderId="1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9" xfId="0" applyFont="1" applyFill="1" applyBorder="1" applyAlignment="1" applyProtection="1">
      <alignment horizontal="center"/>
    </xf>
    <xf numFmtId="0" fontId="6" fillId="0" borderId="1" xfId="0" applyFont="1" applyFill="1" applyBorder="1" applyAlignment="1" applyProtection="1">
      <alignment horizontal="center"/>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3" borderId="0"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center"/>
    </xf>
    <xf numFmtId="49" fontId="6" fillId="3" borderId="1" xfId="0" applyNumberFormat="1" applyFont="1" applyFill="1" applyBorder="1" applyAlignment="1" applyProtection="1">
      <alignment horizontal="left" vertical="center"/>
      <protection locked="0"/>
    </xf>
    <xf numFmtId="0" fontId="5" fillId="3" borderId="1" xfId="1" applyFont="1" applyFill="1" applyBorder="1" applyAlignment="1" applyProtection="1">
      <alignment horizontal="left" vertical="center"/>
      <protection locked="0"/>
    </xf>
    <xf numFmtId="0" fontId="6" fillId="0" borderId="12" xfId="0" applyFont="1" applyBorder="1" applyAlignment="1" applyProtection="1">
      <alignment horizontal="center" wrapText="1"/>
    </xf>
    <xf numFmtId="0" fontId="6" fillId="0" borderId="2" xfId="0" applyFont="1" applyBorder="1" applyAlignment="1" applyProtection="1">
      <alignment horizontal="center" wrapText="1"/>
    </xf>
    <xf numFmtId="0" fontId="6" fillId="0" borderId="13" xfId="0" applyFont="1" applyBorder="1" applyAlignment="1" applyProtection="1">
      <alignment horizontal="center" wrapText="1"/>
    </xf>
    <xf numFmtId="0" fontId="14" fillId="0" borderId="0" xfId="0" applyFont="1" applyAlignment="1" applyProtection="1">
      <alignment horizontal="right" vertical="center"/>
    </xf>
    <xf numFmtId="0" fontId="14" fillId="0" borderId="0" xfId="0" applyFont="1" applyAlignment="1" applyProtection="1">
      <alignment vertical="center"/>
    </xf>
    <xf numFmtId="49" fontId="6" fillId="3"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left" vertical="center"/>
    </xf>
    <xf numFmtId="0" fontId="5" fillId="3" borderId="0" xfId="1"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49" fontId="6" fillId="3" borderId="2" xfId="0" applyNumberFormat="1" applyFont="1" applyFill="1" applyBorder="1" applyAlignment="1" applyProtection="1">
      <alignment horizontal="left" vertical="center"/>
      <protection locked="0"/>
    </xf>
    <xf numFmtId="49" fontId="14" fillId="3" borderId="2" xfId="0" applyNumberFormat="1"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protection locked="0"/>
    </xf>
    <xf numFmtId="0" fontId="6" fillId="0" borderId="12" xfId="0" applyFont="1" applyFill="1" applyBorder="1" applyAlignment="1" applyProtection="1">
      <alignment vertical="center" wrapText="1"/>
    </xf>
    <xf numFmtId="0" fontId="6" fillId="0" borderId="2"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3" xfId="0" applyFont="1" applyFill="1" applyBorder="1" applyAlignment="1" applyProtection="1">
      <alignment horizontal="left" vertical="center" wrapText="1"/>
    </xf>
    <xf numFmtId="0" fontId="14" fillId="0" borderId="11" xfId="0" applyFont="1" applyBorder="1" applyAlignment="1" applyProtection="1">
      <alignment horizontal="center" vertical="center"/>
    </xf>
    <xf numFmtId="0" fontId="6" fillId="0" borderId="12"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14" fillId="0" borderId="0" xfId="0" applyFont="1" applyFill="1" applyBorder="1" applyAlignment="1" applyProtection="1">
      <alignment vertical="center" wrapText="1"/>
    </xf>
    <xf numFmtId="0" fontId="6" fillId="0" borderId="3" xfId="0" applyFont="1" applyBorder="1" applyAlignment="1" applyProtection="1">
      <alignment horizontal="left" vertical="top" wrapText="1"/>
    </xf>
    <xf numFmtId="0" fontId="8" fillId="0" borderId="12"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13" xfId="0" applyFont="1" applyBorder="1" applyAlignment="1" applyProtection="1">
      <alignment horizontal="left" vertical="center"/>
    </xf>
    <xf numFmtId="0" fontId="14" fillId="0" borderId="3" xfId="0" applyFont="1" applyBorder="1" applyAlignment="1" applyProtection="1">
      <alignment vertical="center" wrapText="1"/>
    </xf>
    <xf numFmtId="0" fontId="6" fillId="3"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protection locked="0"/>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3"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6" fillId="0" borderId="1" xfId="0" applyFont="1" applyBorder="1" applyAlignment="1" applyProtection="1">
      <alignment horizontal="left" wrapText="1"/>
    </xf>
    <xf numFmtId="0" fontId="14" fillId="0" borderId="3" xfId="0" applyFont="1" applyFill="1" applyBorder="1" applyAlignment="1" applyProtection="1">
      <alignment horizontal="left" vertical="top" wrapText="1"/>
    </xf>
    <xf numFmtId="0" fontId="6" fillId="3" borderId="18" xfId="0" applyFont="1" applyFill="1" applyBorder="1" applyAlignment="1" applyProtection="1">
      <alignment horizontal="left" vertical="center" wrapText="1"/>
      <protection locked="0"/>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6" fillId="0"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11" xfId="0" applyFont="1" applyFill="1" applyBorder="1" applyAlignment="1" applyProtection="1">
      <alignment vertical="center"/>
    </xf>
    <xf numFmtId="0" fontId="8" fillId="0" borderId="11" xfId="0" applyFont="1" applyFill="1" applyBorder="1" applyAlignment="1" applyProtection="1">
      <alignment horizontal="center" vertical="center"/>
    </xf>
    <xf numFmtId="0" fontId="14" fillId="0" borderId="1" xfId="0" applyFont="1" applyBorder="1" applyAlignment="1" applyProtection="1">
      <alignment vertical="center" wrapText="1"/>
    </xf>
    <xf numFmtId="0" fontId="14" fillId="0" borderId="10" xfId="0" applyFont="1" applyBorder="1" applyAlignment="1" applyProtection="1">
      <alignment vertical="center" wrapText="1"/>
    </xf>
    <xf numFmtId="0" fontId="6" fillId="0" borderId="7"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4" fillId="0" borderId="11" xfId="0" applyFont="1" applyBorder="1" applyAlignment="1" applyProtection="1">
      <alignment horizontal="center" vertical="center" wrapText="1"/>
    </xf>
    <xf numFmtId="0" fontId="5" fillId="0" borderId="0" xfId="0" applyFont="1" applyFill="1" applyAlignment="1" applyProtection="1">
      <alignment horizontal="left" vertical="center" wrapText="1"/>
    </xf>
    <xf numFmtId="0" fontId="39" fillId="0" borderId="3" xfId="3" applyNumberFormat="1" applyFont="1" applyBorder="1" applyAlignment="1">
      <alignment horizontal="center"/>
    </xf>
    <xf numFmtId="0" fontId="39" fillId="0" borderId="0" xfId="3" applyNumberFormat="1" applyFont="1" applyAlignment="1">
      <alignment horizontal="center"/>
    </xf>
    <xf numFmtId="0" fontId="5" fillId="0" borderId="0" xfId="3" applyNumberFormat="1" applyFont="1" applyAlignment="1">
      <alignment horizontal="justify" vertical="top" wrapText="1"/>
    </xf>
    <xf numFmtId="0" fontId="5" fillId="0" borderId="0" xfId="3" applyNumberFormat="1" applyFont="1" applyAlignment="1">
      <alignment horizontal="justify" vertical="top"/>
    </xf>
    <xf numFmtId="0" fontId="39" fillId="0" borderId="1" xfId="3" applyFont="1" applyBorder="1"/>
    <xf numFmtId="0" fontId="5" fillId="0" borderId="0" xfId="3" applyNumberFormat="1" applyFont="1" applyAlignment="1">
      <alignment horizontal="center" vertical="center"/>
    </xf>
    <xf numFmtId="0" fontId="20" fillId="0" borderId="0" xfId="3" applyNumberFormat="1" applyFont="1" applyAlignment="1">
      <alignment horizontal="justify" vertical="center" wrapText="1"/>
    </xf>
    <xf numFmtId="0" fontId="20" fillId="0" borderId="1" xfId="3" applyNumberFormat="1" applyFont="1" applyBorder="1" applyAlignment="1">
      <alignment horizontal="justify" vertical="center" wrapText="1"/>
    </xf>
    <xf numFmtId="0" fontId="5" fillId="0" borderId="0" xfId="3" applyNumberFormat="1" applyFont="1" applyAlignment="1">
      <alignment vertical="center"/>
    </xf>
    <xf numFmtId="0" fontId="5" fillId="0" borderId="0" xfId="4" applyNumberFormat="1" applyFont="1" applyAlignment="1">
      <alignment horizontal="left" vertical="center"/>
    </xf>
    <xf numFmtId="0" fontId="20" fillId="0" borderId="0" xfId="4" applyNumberFormat="1" applyFont="1" applyAlignment="1">
      <alignment horizontal="left" vertical="top" wrapText="1"/>
    </xf>
    <xf numFmtId="0" fontId="5" fillId="0" borderId="0" xfId="3" applyFont="1" applyAlignment="1">
      <alignment vertical="top"/>
    </xf>
    <xf numFmtId="0" fontId="5" fillId="0" borderId="0" xfId="3" applyNumberFormat="1" applyFont="1" applyAlignment="1">
      <alignment horizontal="center"/>
    </xf>
    <xf numFmtId="0" fontId="5" fillId="0" borderId="0" xfId="3" applyFont="1"/>
    <xf numFmtId="0" fontId="20" fillId="0" borderId="1" xfId="3" applyFont="1" applyBorder="1"/>
    <xf numFmtId="0" fontId="40" fillId="0" borderId="0" xfId="3" applyFont="1" applyAlignment="1">
      <alignment horizontal="left" wrapText="1"/>
    </xf>
    <xf numFmtId="0" fontId="40" fillId="0" borderId="0" xfId="3" applyFont="1" applyAlignment="1">
      <alignment horizontal="left"/>
    </xf>
    <xf numFmtId="0" fontId="46" fillId="0" borderId="0" xfId="3" applyFont="1" applyAlignment="1">
      <alignment horizontal="left" vertical="top"/>
    </xf>
    <xf numFmtId="0" fontId="46" fillId="0" borderId="0" xfId="3" applyFont="1" applyAlignment="1">
      <alignment horizontal="justify" vertical="top" wrapText="1"/>
    </xf>
    <xf numFmtId="0" fontId="45" fillId="0" borderId="0" xfId="3" applyFont="1" applyAlignment="1">
      <alignment horizontal="justify" vertical="top" wrapText="1"/>
    </xf>
    <xf numFmtId="0" fontId="46" fillId="0" borderId="0" xfId="3" applyFont="1" applyAlignment="1">
      <alignment horizontal="center"/>
    </xf>
    <xf numFmtId="0" fontId="46" fillId="0" borderId="0" xfId="3" applyFont="1" applyAlignment="1">
      <alignment horizontal="right"/>
    </xf>
    <xf numFmtId="0" fontId="46" fillId="0" borderId="1" xfId="3" applyFont="1" applyBorder="1" applyAlignment="1">
      <alignment horizontal="center"/>
    </xf>
    <xf numFmtId="0" fontId="46" fillId="0" borderId="11" xfId="3" applyFont="1" applyBorder="1" applyAlignment="1">
      <alignment horizontal="center" vertical="top" wrapText="1"/>
    </xf>
    <xf numFmtId="0" fontId="46" fillId="0" borderId="11" xfId="3" applyFont="1" applyBorder="1" applyAlignment="1">
      <alignment horizontal="center" vertical="top"/>
    </xf>
    <xf numFmtId="0" fontId="46" fillId="0" borderId="11" xfId="3" applyFont="1" applyBorder="1" applyAlignment="1">
      <alignment horizontal="left" vertical="top" wrapText="1"/>
    </xf>
    <xf numFmtId="0" fontId="46" fillId="0" borderId="0" xfId="3" applyFont="1" applyAlignment="1">
      <alignment horizontal="left" vertical="top" wrapText="1"/>
    </xf>
    <xf numFmtId="0" fontId="46" fillId="0" borderId="0" xfId="3" applyNumberFormat="1" applyFont="1" applyAlignment="1">
      <alignment horizontal="left" vertical="top"/>
    </xf>
    <xf numFmtId="0" fontId="40" fillId="0" borderId="0" xfId="3" applyNumberFormat="1" applyFont="1" applyAlignment="1">
      <alignment horizontal="center"/>
    </xf>
    <xf numFmtId="0" fontId="29" fillId="0" borderId="0" xfId="3" applyNumberFormat="1" applyFont="1" applyAlignment="1">
      <alignment horizontal="center"/>
    </xf>
    <xf numFmtId="0" fontId="46" fillId="0" borderId="0" xfId="3" applyNumberFormat="1" applyFont="1" applyAlignment="1">
      <alignment vertical="center" wrapText="1"/>
    </xf>
    <xf numFmtId="0" fontId="46" fillId="0" borderId="0" xfId="3" applyNumberFormat="1" applyFont="1" applyAlignment="1">
      <alignment horizontal="left" vertical="center" wrapText="1"/>
    </xf>
    <xf numFmtId="0" fontId="46" fillId="0" borderId="1" xfId="3" applyNumberFormat="1" applyFont="1" applyBorder="1" applyAlignment="1">
      <alignment horizontal="left" vertical="center" wrapText="1"/>
    </xf>
    <xf numFmtId="0" fontId="45" fillId="0" borderId="0" xfId="3" applyNumberFormat="1" applyFont="1" applyAlignment="1">
      <alignment horizontal="center"/>
    </xf>
    <xf numFmtId="0" fontId="45" fillId="0" borderId="1" xfId="3" applyFont="1" applyBorder="1"/>
    <xf numFmtId="0" fontId="45" fillId="0" borderId="1" xfId="3" applyFont="1" applyBorder="1" applyAlignment="1">
      <alignment horizontal="center"/>
    </xf>
    <xf numFmtId="0" fontId="40" fillId="0" borderId="3" xfId="3" applyNumberFormat="1" applyFont="1" applyBorder="1" applyAlignment="1">
      <alignment horizontal="center" vertical="center" wrapText="1"/>
    </xf>
    <xf numFmtId="0" fontId="46" fillId="0" borderId="0" xfId="3" applyNumberFormat="1" applyFont="1" applyAlignment="1">
      <alignment horizontal="justify" vertical="top" wrapText="1"/>
    </xf>
    <xf numFmtId="0" fontId="40" fillId="0" borderId="3" xfId="3" applyFont="1" applyBorder="1" applyAlignment="1">
      <alignment horizontal="center"/>
    </xf>
    <xf numFmtId="0" fontId="46" fillId="0" borderId="4" xfId="3" applyFont="1" applyBorder="1" applyAlignment="1">
      <alignment horizontal="center" vertical="top" wrapText="1"/>
    </xf>
    <xf numFmtId="0" fontId="46" fillId="0" borderId="3" xfId="3" applyFont="1" applyBorder="1" applyAlignment="1">
      <alignment horizontal="center" vertical="top" wrapText="1"/>
    </xf>
    <xf numFmtId="0" fontId="46" fillId="0" borderId="5" xfId="3" applyFont="1" applyBorder="1" applyAlignment="1">
      <alignment horizontal="center" vertical="top" wrapText="1"/>
    </xf>
    <xf numFmtId="0" fontId="46" fillId="0" borderId="7" xfId="3" applyFont="1" applyBorder="1" applyAlignment="1">
      <alignment horizontal="center" vertical="top" wrapText="1"/>
    </xf>
    <xf numFmtId="0" fontId="46" fillId="0" borderId="0" xfId="3" applyFont="1" applyBorder="1" applyAlignment="1">
      <alignment horizontal="center" vertical="top" wrapText="1"/>
    </xf>
    <xf numFmtId="0" fontId="46" fillId="0" borderId="8" xfId="3" applyFont="1" applyBorder="1" applyAlignment="1">
      <alignment horizontal="center" vertical="top" wrapText="1"/>
    </xf>
    <xf numFmtId="0" fontId="46" fillId="0" borderId="9" xfId="3" applyFont="1" applyBorder="1" applyAlignment="1">
      <alignment horizontal="center" vertical="top" wrapText="1"/>
    </xf>
    <xf numFmtId="0" fontId="46" fillId="0" borderId="1" xfId="3" applyFont="1" applyBorder="1" applyAlignment="1">
      <alignment horizontal="center" vertical="top" wrapText="1"/>
    </xf>
    <xf numFmtId="0" fontId="46" fillId="0" borderId="10" xfId="3" applyFont="1" applyBorder="1" applyAlignment="1">
      <alignment horizontal="center" vertical="top" wrapText="1"/>
    </xf>
    <xf numFmtId="0" fontId="46" fillId="0" borderId="1" xfId="3" applyFont="1" applyBorder="1" applyAlignment="1">
      <alignment horizontal="left" vertical="top" wrapText="1"/>
    </xf>
    <xf numFmtId="0" fontId="35" fillId="5"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xf>
    <xf numFmtId="0" fontId="16" fillId="0" borderId="0" xfId="0" applyFont="1" applyAlignment="1" applyProtection="1">
      <alignment horizontal="left" vertical="top"/>
    </xf>
    <xf numFmtId="0" fontId="35" fillId="5" borderId="0" xfId="0" applyFont="1" applyFill="1" applyBorder="1" applyAlignment="1" applyProtection="1">
      <alignment horizontal="left" vertical="center"/>
      <protection locked="0"/>
    </xf>
    <xf numFmtId="0" fontId="23" fillId="0" borderId="1" xfId="0" applyFont="1" applyBorder="1" applyAlignment="1" applyProtection="1">
      <alignment horizont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left" vertical="top" wrapText="1"/>
    </xf>
    <xf numFmtId="49" fontId="14" fillId="0" borderId="0" xfId="0" applyNumberFormat="1" applyFont="1" applyAlignment="1">
      <alignment horizontal="left" vertical="center"/>
    </xf>
    <xf numFmtId="0" fontId="29" fillId="0" borderId="3" xfId="0" applyFont="1" applyBorder="1" applyAlignment="1" applyProtection="1">
      <alignment horizontal="center" vertical="center"/>
    </xf>
    <xf numFmtId="0" fontId="23" fillId="0" borderId="0" xfId="0" applyFont="1" applyBorder="1" applyAlignment="1" applyProtection="1">
      <alignment horizontal="left" vertical="center" wrapText="1"/>
    </xf>
    <xf numFmtId="0" fontId="48" fillId="0" borderId="0" xfId="0" applyFont="1" applyFill="1" applyAlignment="1" applyProtection="1">
      <alignment horizontal="left" vertical="top" wrapText="1"/>
    </xf>
    <xf numFmtId="0" fontId="23" fillId="0" borderId="0" xfId="0" applyFont="1" applyAlignment="1" applyProtection="1">
      <alignment horizontal="center" vertical="center"/>
    </xf>
    <xf numFmtId="0" fontId="5" fillId="0" borderId="0" xfId="0" applyFont="1" applyAlignment="1" applyProtection="1">
      <alignment horizontal="center" vertical="center"/>
    </xf>
    <xf numFmtId="0" fontId="49" fillId="0" borderId="1" xfId="0" applyNumberFormat="1" applyFont="1" applyFill="1" applyBorder="1" applyAlignment="1" applyProtection="1">
      <alignment horizontal="left" vertical="center" wrapText="1"/>
    </xf>
    <xf numFmtId="0" fontId="27" fillId="0" borderId="0" xfId="0" applyFont="1" applyAlignment="1" applyProtection="1">
      <alignment horizontal="left" vertical="top" wrapText="1"/>
    </xf>
    <xf numFmtId="0" fontId="16" fillId="0" borderId="0" xfId="0" applyFont="1" applyAlignment="1" applyProtection="1">
      <alignment horizontal="left" vertical="center"/>
    </xf>
    <xf numFmtId="0" fontId="16" fillId="0" borderId="0" xfId="0" applyFont="1" applyAlignment="1" applyProtection="1">
      <alignment horizontal="left" vertical="center" wrapText="1"/>
    </xf>
    <xf numFmtId="0" fontId="23" fillId="0" borderId="1" xfId="0" applyFont="1" applyBorder="1" applyAlignment="1" applyProtection="1">
      <alignment vertical="center"/>
    </xf>
    <xf numFmtId="0" fontId="16" fillId="0" borderId="0" xfId="0" applyFont="1" applyAlignment="1" applyProtection="1">
      <alignment horizontal="left" vertical="top" wrapText="1"/>
    </xf>
    <xf numFmtId="0" fontId="6" fillId="0" borderId="0" xfId="0" applyFont="1" applyBorder="1" applyAlignment="1" applyProtection="1">
      <alignment horizontal="left" vertical="top"/>
    </xf>
    <xf numFmtId="0" fontId="5" fillId="0" borderId="1" xfId="0" applyFont="1" applyBorder="1" applyAlignment="1" applyProtection="1">
      <alignment horizontal="left"/>
    </xf>
    <xf numFmtId="0" fontId="51" fillId="0" borderId="3" xfId="0" applyFont="1" applyBorder="1" applyAlignment="1" applyProtection="1">
      <alignment horizontal="center"/>
    </xf>
  </cellXfs>
  <cellStyles count="5">
    <cellStyle name="Гиперссылка" xfId="1" builtinId="8"/>
    <cellStyle name="Обычный" xfId="0" builtinId="0"/>
    <cellStyle name="Обычный_Лист1" xfId="2"/>
    <cellStyle name="Обычный_Лист2" xfId="3"/>
    <cellStyle name="Обычный_Согласие на обработку"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42</xdr:row>
          <xdr:rowOff>123825</xdr:rowOff>
        </xdr:from>
        <xdr:to>
          <xdr:col>3</xdr:col>
          <xdr:colOff>600075</xdr:colOff>
          <xdr:row>42</xdr:row>
          <xdr:rowOff>295275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42</xdr:row>
          <xdr:rowOff>123825</xdr:rowOff>
        </xdr:from>
        <xdr:to>
          <xdr:col>8</xdr:col>
          <xdr:colOff>561975</xdr:colOff>
          <xdr:row>42</xdr:row>
          <xdr:rowOff>295275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28575</xdr:rowOff>
        </xdr:from>
        <xdr:to>
          <xdr:col>7</xdr:col>
          <xdr:colOff>552450</xdr:colOff>
          <xdr:row>56</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55</xdr:row>
          <xdr:rowOff>28575</xdr:rowOff>
        </xdr:from>
        <xdr:to>
          <xdr:col>6</xdr:col>
          <xdr:colOff>400050</xdr:colOff>
          <xdr:row>56</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57</xdr:row>
          <xdr:rowOff>28575</xdr:rowOff>
        </xdr:from>
        <xdr:to>
          <xdr:col>2</xdr:col>
          <xdr:colOff>638175</xdr:colOff>
          <xdr:row>57</xdr:row>
          <xdr:rowOff>200025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57</xdr:row>
          <xdr:rowOff>28575</xdr:rowOff>
        </xdr:from>
        <xdr:to>
          <xdr:col>3</xdr:col>
          <xdr:colOff>685800</xdr:colOff>
          <xdr:row>57</xdr:row>
          <xdr:rowOff>200025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79</xdr:row>
          <xdr:rowOff>0</xdr:rowOff>
        </xdr:from>
        <xdr:to>
          <xdr:col>7</xdr:col>
          <xdr:colOff>552450</xdr:colOff>
          <xdr:row>79</xdr:row>
          <xdr:rowOff>171450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42</xdr:row>
          <xdr:rowOff>123825</xdr:rowOff>
        </xdr:from>
        <xdr:to>
          <xdr:col>5</xdr:col>
          <xdr:colOff>600075</xdr:colOff>
          <xdr:row>42</xdr:row>
          <xdr:rowOff>295275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43</xdr:row>
          <xdr:rowOff>123825</xdr:rowOff>
        </xdr:from>
        <xdr:to>
          <xdr:col>3</xdr:col>
          <xdr:colOff>609600</xdr:colOff>
          <xdr:row>43</xdr:row>
          <xdr:rowOff>295275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43</xdr:row>
          <xdr:rowOff>123825</xdr:rowOff>
        </xdr:from>
        <xdr:to>
          <xdr:col>8</xdr:col>
          <xdr:colOff>561975</xdr:colOff>
          <xdr:row>43</xdr:row>
          <xdr:rowOff>295275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43</xdr:row>
          <xdr:rowOff>123825</xdr:rowOff>
        </xdr:from>
        <xdr:to>
          <xdr:col>5</xdr:col>
          <xdr:colOff>609600</xdr:colOff>
          <xdr:row>43</xdr:row>
          <xdr:rowOff>295275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44</xdr:row>
          <xdr:rowOff>123825</xdr:rowOff>
        </xdr:from>
        <xdr:to>
          <xdr:col>3</xdr:col>
          <xdr:colOff>609600</xdr:colOff>
          <xdr:row>44</xdr:row>
          <xdr:rowOff>295275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44</xdr:row>
          <xdr:rowOff>123825</xdr:rowOff>
        </xdr:from>
        <xdr:to>
          <xdr:col>8</xdr:col>
          <xdr:colOff>561975</xdr:colOff>
          <xdr:row>44</xdr:row>
          <xdr:rowOff>295275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44</xdr:row>
          <xdr:rowOff>123825</xdr:rowOff>
        </xdr:from>
        <xdr:to>
          <xdr:col>5</xdr:col>
          <xdr:colOff>609600</xdr:colOff>
          <xdr:row>44</xdr:row>
          <xdr:rowOff>295275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45</xdr:row>
          <xdr:rowOff>123825</xdr:rowOff>
        </xdr:from>
        <xdr:to>
          <xdr:col>3</xdr:col>
          <xdr:colOff>609600</xdr:colOff>
          <xdr:row>45</xdr:row>
          <xdr:rowOff>295275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45</xdr:row>
          <xdr:rowOff>123825</xdr:rowOff>
        </xdr:from>
        <xdr:to>
          <xdr:col>8</xdr:col>
          <xdr:colOff>561975</xdr:colOff>
          <xdr:row>45</xdr:row>
          <xdr:rowOff>295275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45</xdr:row>
          <xdr:rowOff>123825</xdr:rowOff>
        </xdr:from>
        <xdr:to>
          <xdr:col>5</xdr:col>
          <xdr:colOff>609600</xdr:colOff>
          <xdr:row>45</xdr:row>
          <xdr:rowOff>295275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46</xdr:row>
          <xdr:rowOff>123825</xdr:rowOff>
        </xdr:from>
        <xdr:to>
          <xdr:col>3</xdr:col>
          <xdr:colOff>609600</xdr:colOff>
          <xdr:row>46</xdr:row>
          <xdr:rowOff>295275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46</xdr:row>
          <xdr:rowOff>123825</xdr:rowOff>
        </xdr:from>
        <xdr:to>
          <xdr:col>8</xdr:col>
          <xdr:colOff>561975</xdr:colOff>
          <xdr:row>46</xdr:row>
          <xdr:rowOff>295275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46</xdr:row>
          <xdr:rowOff>123825</xdr:rowOff>
        </xdr:from>
        <xdr:to>
          <xdr:col>5</xdr:col>
          <xdr:colOff>609600</xdr:colOff>
          <xdr:row>46</xdr:row>
          <xdr:rowOff>295275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67650" y="1562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457201</xdr:colOff>
      <xdr:row>33</xdr:row>
      <xdr:rowOff>28575</xdr:rowOff>
    </xdr:from>
    <xdr:to>
      <xdr:col>1</xdr:col>
      <xdr:colOff>571501</xdr:colOff>
      <xdr:row>33</xdr:row>
      <xdr:rowOff>144036</xdr:rowOff>
    </xdr:to>
    <xdr:sp macro="" textlink="">
      <xdr:nvSpPr>
        <xdr:cNvPr id="2" name="Прямоугольник 1"/>
        <xdr:cNvSpPr/>
      </xdr:nvSpPr>
      <xdr:spPr>
        <a:xfrm>
          <a:off x="1065872" y="5859734"/>
          <a:ext cx="114300" cy="1154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466493</xdr:colOff>
      <xdr:row>37</xdr:row>
      <xdr:rowOff>5344</xdr:rowOff>
    </xdr:from>
    <xdr:to>
      <xdr:col>1</xdr:col>
      <xdr:colOff>580793</xdr:colOff>
      <xdr:row>37</xdr:row>
      <xdr:rowOff>120805</xdr:rowOff>
    </xdr:to>
    <xdr:sp macro="" textlink="">
      <xdr:nvSpPr>
        <xdr:cNvPr id="5" name="Прямоугольник 4"/>
        <xdr:cNvSpPr/>
      </xdr:nvSpPr>
      <xdr:spPr>
        <a:xfrm>
          <a:off x="1075164" y="6296490"/>
          <a:ext cx="114300" cy="1154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466493</xdr:colOff>
      <xdr:row>38</xdr:row>
      <xdr:rowOff>5344</xdr:rowOff>
    </xdr:from>
    <xdr:to>
      <xdr:col>1</xdr:col>
      <xdr:colOff>580793</xdr:colOff>
      <xdr:row>38</xdr:row>
      <xdr:rowOff>120805</xdr:rowOff>
    </xdr:to>
    <xdr:sp macro="" textlink="">
      <xdr:nvSpPr>
        <xdr:cNvPr id="6" name="Прямоугольник 5"/>
        <xdr:cNvSpPr/>
      </xdr:nvSpPr>
      <xdr:spPr>
        <a:xfrm>
          <a:off x="1075164" y="6449820"/>
          <a:ext cx="114300" cy="1154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475788</xdr:colOff>
      <xdr:row>43</xdr:row>
      <xdr:rowOff>698</xdr:rowOff>
    </xdr:from>
    <xdr:to>
      <xdr:col>1</xdr:col>
      <xdr:colOff>590088</xdr:colOff>
      <xdr:row>43</xdr:row>
      <xdr:rowOff>116159</xdr:rowOff>
    </xdr:to>
    <xdr:sp macro="" textlink="">
      <xdr:nvSpPr>
        <xdr:cNvPr id="7" name="Прямоугольник 6"/>
        <xdr:cNvSpPr/>
      </xdr:nvSpPr>
      <xdr:spPr>
        <a:xfrm>
          <a:off x="1084459" y="7211820"/>
          <a:ext cx="114300" cy="1154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040;&#1057;&#1055;&#1048;&#1056;&#1040;&#1053;&#1058;&#1059;&#1056;&#1040;%202013/&#1055;&#1086;&#1089;&#1090;&#1091;&#1087;&#1083;&#1077;&#1085;&#1080;&#1077;/&#1055;&#1086;&#1089;&#1090;&#1091;&#1087;&#1083;&#1077;&#1085;&#1080;&#1077;%202021/zayav%20&#1075;&#1086;&#1090;&#1086;&#1074;&#1086;%20(&#1087;&#1072;&#1088;&#1086;&#1083;&#1100;-%20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ayav%202023%20(&#1087;&#1072;&#1088;&#1086;&#1083;&#1100;-%20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ление"/>
      <sheetName val="Индивидуальные достижения"/>
      <sheetName val="Согласие на зачисление"/>
    </sheetNames>
    <sheetDataSet>
      <sheetData sheetId="0" refreshError="1">
        <row r="114">
          <cell r="C114" t="str">
            <v>заочной - в пределах целевой квоты</v>
          </cell>
          <cell r="G114" t="e">
            <v>#N/A</v>
          </cell>
        </row>
        <row r="115">
          <cell r="C115" t="str">
            <v>заочной - в рамках контрольных цифр приема</v>
          </cell>
          <cell r="G115" t="e">
            <v>#N/A</v>
          </cell>
        </row>
        <row r="116">
          <cell r="C116" t="str">
            <v>заочной - по договорам об оказании платных образовательных услуг</v>
          </cell>
          <cell r="G116" t="e">
            <v>#N/A</v>
          </cell>
        </row>
        <row r="117">
          <cell r="C117" t="str">
            <v>очной - в пределах целевой квоты</v>
          </cell>
          <cell r="G117" t="e">
            <v>#N/A</v>
          </cell>
        </row>
        <row r="118">
          <cell r="C118" t="str">
            <v>очной - в рамках контрольных цифр приема</v>
          </cell>
          <cell r="G118" t="e">
            <v>#N/A</v>
          </cell>
        </row>
        <row r="119">
          <cell r="C119" t="str">
            <v>очной - по договорам об оказании платных образовательных услуг</v>
          </cell>
          <cell r="G119" t="e">
            <v>#N/A</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ление стар"/>
      <sheetName val="Выбор специальностей"/>
      <sheetName val="ИД 1"/>
      <sheetName val="ИД 2"/>
      <sheetName val="ИД 3"/>
      <sheetName val="ИД 4"/>
      <sheetName val="ИД 5"/>
      <sheetName val="Согласие на зачисление"/>
      <sheetName val="Заявление"/>
      <sheetName val="Согласие на обработку"/>
      <sheetName val="Согласие на распространение"/>
      <sheetName val="Согласие на зачисление ДОГОВОР"/>
      <sheetName val="Согласие по ОСОБЕННОСТЯ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
          <cell r="B7" t="str">
            <v xml:space="preserve">  </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183"/>
  <sheetViews>
    <sheetView topLeftCell="A25" zoomScale="85" zoomScaleNormal="85" workbookViewId="0">
      <selection activeCell="B29" sqref="B29:I38"/>
    </sheetView>
  </sheetViews>
  <sheetFormatPr defaultColWidth="13.85546875" defaultRowHeight="15" x14ac:dyDescent="0.25"/>
  <cols>
    <col min="1" max="1" width="13.85546875" style="3"/>
    <col min="2" max="2" width="9.5703125" style="3" customWidth="1"/>
    <col min="3" max="3" width="12.85546875" style="3" customWidth="1"/>
    <col min="4" max="4" width="11.85546875" style="3" customWidth="1"/>
    <col min="5" max="5" width="5.7109375" style="3" customWidth="1"/>
    <col min="6" max="6" width="13.85546875" style="3"/>
    <col min="7" max="7" width="9.42578125" style="3" customWidth="1"/>
    <col min="8" max="8" width="12.42578125" style="3" customWidth="1"/>
    <col min="9" max="9" width="14.5703125" style="3" customWidth="1"/>
    <col min="10" max="10" width="5.42578125" style="3" customWidth="1"/>
    <col min="11" max="11" width="83" style="4" customWidth="1"/>
    <col min="12" max="39" width="13.85546875" style="4"/>
    <col min="40" max="16384" width="13.85546875" style="3"/>
  </cols>
  <sheetData>
    <row r="1" spans="1:29" ht="15.75" x14ac:dyDescent="0.25">
      <c r="A1" s="1" t="s">
        <v>0</v>
      </c>
      <c r="B1" s="2"/>
      <c r="C1" s="2"/>
      <c r="D1" s="2"/>
      <c r="E1" s="2"/>
      <c r="F1" s="2"/>
      <c r="G1" s="2"/>
      <c r="H1" s="2"/>
      <c r="I1" s="2"/>
    </row>
    <row r="2" spans="1:29" ht="15.75" x14ac:dyDescent="0.25">
      <c r="A2" s="1" t="s">
        <v>1</v>
      </c>
      <c r="B2" s="2"/>
      <c r="C2" s="2"/>
      <c r="D2" s="2"/>
      <c r="E2" s="2"/>
      <c r="F2" s="2"/>
      <c r="G2" s="2"/>
      <c r="H2" s="2"/>
      <c r="I2" s="2"/>
    </row>
    <row r="3" spans="1:29" ht="15.75" x14ac:dyDescent="0.25">
      <c r="A3" s="1" t="s">
        <v>2</v>
      </c>
      <c r="B3" s="2"/>
      <c r="C3" s="2"/>
      <c r="D3" s="2"/>
      <c r="E3" s="2"/>
      <c r="F3" s="2"/>
      <c r="G3" s="2"/>
      <c r="H3" s="2"/>
      <c r="I3" s="2"/>
    </row>
    <row r="4" spans="1:29" ht="15.75" x14ac:dyDescent="0.25">
      <c r="A4" s="6" t="s">
        <v>3</v>
      </c>
      <c r="B4" s="7"/>
      <c r="C4" s="7"/>
      <c r="D4" s="7"/>
      <c r="E4" s="7"/>
      <c r="F4" s="7"/>
      <c r="G4" s="7"/>
      <c r="H4" s="7"/>
      <c r="I4" s="7"/>
    </row>
    <row r="5" spans="1:29" ht="15.75" x14ac:dyDescent="0.25">
      <c r="A5" s="6" t="s">
        <v>4</v>
      </c>
      <c r="B5" s="7"/>
      <c r="C5" s="7"/>
      <c r="D5" s="7"/>
      <c r="E5" s="7"/>
      <c r="F5" s="7"/>
      <c r="G5" s="7"/>
      <c r="H5" s="7"/>
      <c r="I5" s="7"/>
    </row>
    <row r="6" spans="1:29" ht="15.75" x14ac:dyDescent="0.25">
      <c r="A6" s="6" t="s">
        <v>5</v>
      </c>
      <c r="B6" s="7"/>
      <c r="C6" s="7"/>
      <c r="D6" s="7"/>
      <c r="E6" s="7"/>
      <c r="F6" s="7"/>
      <c r="G6" s="7"/>
      <c r="H6" s="7"/>
      <c r="I6" s="7"/>
    </row>
    <row r="7" spans="1:29" ht="15.75" x14ac:dyDescent="0.25">
      <c r="A7" s="6" t="s">
        <v>6</v>
      </c>
      <c r="B7" s="7"/>
      <c r="C7" s="7"/>
      <c r="D7" s="7"/>
      <c r="E7" s="7"/>
      <c r="F7" s="7"/>
      <c r="G7" s="7"/>
      <c r="H7" s="7"/>
      <c r="I7" s="7"/>
    </row>
    <row r="8" spans="1:29" ht="15.75" x14ac:dyDescent="0.25">
      <c r="A8" s="340" t="s">
        <v>7</v>
      </c>
      <c r="B8" s="341"/>
      <c r="C8" s="341"/>
      <c r="D8" s="341"/>
      <c r="E8" s="341"/>
      <c r="F8" s="341"/>
      <c r="G8" s="341"/>
      <c r="H8" s="341"/>
      <c r="I8" s="8"/>
      <c r="M8" s="4" t="s">
        <v>8</v>
      </c>
      <c r="N8" s="4" t="s">
        <v>9</v>
      </c>
      <c r="O8" s="4" t="s">
        <v>10</v>
      </c>
      <c r="P8" s="4" t="s">
        <v>11</v>
      </c>
      <c r="Q8" s="4" t="s">
        <v>12</v>
      </c>
      <c r="R8" s="4" t="s">
        <v>13</v>
      </c>
      <c r="S8" s="4" t="s">
        <v>14</v>
      </c>
      <c r="T8" s="4" t="s">
        <v>15</v>
      </c>
      <c r="U8" s="4" t="s">
        <v>16</v>
      </c>
      <c r="V8" s="4" t="s">
        <v>17</v>
      </c>
      <c r="W8" s="4" t="s">
        <v>18</v>
      </c>
      <c r="X8" s="4" t="s">
        <v>19</v>
      </c>
      <c r="Y8" s="4" t="s">
        <v>20</v>
      </c>
      <c r="Z8" s="4" t="s">
        <v>21</v>
      </c>
      <c r="AA8" s="4" t="s">
        <v>22</v>
      </c>
      <c r="AB8" s="4" t="s">
        <v>23</v>
      </c>
      <c r="AC8" s="4" t="s">
        <v>24</v>
      </c>
    </row>
    <row r="9" spans="1:29" ht="15.75" x14ac:dyDescent="0.25">
      <c r="A9" s="9"/>
      <c r="B9" s="9"/>
      <c r="C9" s="9"/>
      <c r="D9" s="9"/>
      <c r="E9" s="9"/>
      <c r="F9" s="9"/>
      <c r="G9" s="9"/>
      <c r="H9" s="9"/>
      <c r="I9" s="9"/>
      <c r="J9" s="9"/>
      <c r="K9" s="10"/>
      <c r="L9" s="10"/>
      <c r="M9" s="4" t="s">
        <v>25</v>
      </c>
      <c r="N9" s="4" t="s">
        <v>26</v>
      </c>
      <c r="O9" s="4" t="s">
        <v>27</v>
      </c>
      <c r="P9" s="4" t="s">
        <v>28</v>
      </c>
      <c r="Q9" s="4" t="s">
        <v>45</v>
      </c>
      <c r="S9" s="4" t="s">
        <v>30</v>
      </c>
      <c r="T9" s="4" t="s">
        <v>31</v>
      </c>
      <c r="V9" s="4" t="s">
        <v>32</v>
      </c>
      <c r="W9" s="4" t="s">
        <v>33</v>
      </c>
      <c r="X9" s="4" t="s">
        <v>34</v>
      </c>
      <c r="Y9" s="4" t="s">
        <v>35</v>
      </c>
      <c r="Z9" s="81" t="s">
        <v>36</v>
      </c>
      <c r="AA9" s="4" t="s">
        <v>37</v>
      </c>
      <c r="AB9" s="4" t="s">
        <v>38</v>
      </c>
      <c r="AC9" s="4" t="s">
        <v>39</v>
      </c>
    </row>
    <row r="10" spans="1:29" ht="15.75" x14ac:dyDescent="0.25">
      <c r="A10" s="11" t="s">
        <v>40</v>
      </c>
      <c r="B10" s="12"/>
      <c r="C10" s="12"/>
      <c r="D10" s="12"/>
      <c r="E10" s="12"/>
      <c r="F10" s="12"/>
      <c r="G10" s="12"/>
      <c r="H10" s="12"/>
      <c r="I10" s="12"/>
      <c r="J10" s="9"/>
      <c r="K10" s="10"/>
      <c r="L10" s="10"/>
      <c r="M10" s="4" t="s">
        <v>41</v>
      </c>
      <c r="N10" s="112" t="s">
        <v>42</v>
      </c>
      <c r="O10" s="112" t="s">
        <v>43</v>
      </c>
      <c r="P10" s="4" t="s">
        <v>44</v>
      </c>
      <c r="Q10" s="4" t="s">
        <v>29</v>
      </c>
      <c r="S10" s="4" t="s">
        <v>46</v>
      </c>
      <c r="T10" s="4" t="s">
        <v>47</v>
      </c>
      <c r="V10" s="4" t="s">
        <v>48</v>
      </c>
      <c r="W10" s="4" t="s">
        <v>49</v>
      </c>
      <c r="X10" s="4" t="s">
        <v>42</v>
      </c>
      <c r="Y10" s="4" t="s">
        <v>50</v>
      </c>
      <c r="Z10" s="81" t="s">
        <v>51</v>
      </c>
      <c r="AA10" s="4" t="s">
        <v>52</v>
      </c>
      <c r="AB10" s="4" t="s">
        <v>53</v>
      </c>
      <c r="AC10" s="4" t="s">
        <v>54</v>
      </c>
    </row>
    <row r="11" spans="1:29" ht="15.75" x14ac:dyDescent="0.25">
      <c r="A11" s="11" t="s">
        <v>55</v>
      </c>
      <c r="B11" s="12"/>
      <c r="C11" s="12"/>
      <c r="D11" s="12"/>
      <c r="E11" s="12"/>
      <c r="F11" s="12"/>
      <c r="G11" s="12"/>
      <c r="H11" s="12"/>
      <c r="I11" s="12"/>
      <c r="J11" s="9"/>
      <c r="K11" s="10"/>
      <c r="L11" s="10"/>
      <c r="Q11" s="4" t="s">
        <v>56</v>
      </c>
      <c r="S11" s="4" t="s">
        <v>57</v>
      </c>
      <c r="Z11" s="81" t="s">
        <v>58</v>
      </c>
      <c r="AA11" s="4" t="s">
        <v>59</v>
      </c>
      <c r="AB11" s="4" t="s">
        <v>60</v>
      </c>
    </row>
    <row r="12" spans="1:29" ht="15.75" x14ac:dyDescent="0.25">
      <c r="A12" s="9"/>
      <c r="B12" s="9"/>
      <c r="C12" s="9"/>
      <c r="D12" s="9"/>
      <c r="E12" s="9"/>
      <c r="F12" s="9"/>
      <c r="G12" s="9"/>
      <c r="H12" s="9"/>
      <c r="I12" s="9"/>
      <c r="J12" s="9"/>
      <c r="K12" s="6" t="s">
        <v>61</v>
      </c>
      <c r="L12" s="10"/>
      <c r="Z12" s="81" t="s">
        <v>62</v>
      </c>
      <c r="AA12" s="4" t="s">
        <v>63</v>
      </c>
    </row>
    <row r="13" spans="1:29" ht="15.75" x14ac:dyDescent="0.25">
      <c r="A13" s="13" t="s">
        <v>64</v>
      </c>
      <c r="B13" s="342" t="s">
        <v>65</v>
      </c>
      <c r="C13" s="343"/>
      <c r="D13" s="344"/>
      <c r="E13" s="345"/>
      <c r="F13" s="345"/>
      <c r="G13" s="345"/>
      <c r="H13" s="345"/>
      <c r="I13" s="345"/>
      <c r="J13" s="9"/>
      <c r="K13" s="6" t="s">
        <v>66</v>
      </c>
      <c r="L13" s="10"/>
      <c r="Z13" s="81" t="s">
        <v>67</v>
      </c>
    </row>
    <row r="14" spans="1:29" ht="15.75" x14ac:dyDescent="0.25">
      <c r="A14" s="9"/>
      <c r="B14" s="342" t="s">
        <v>68</v>
      </c>
      <c r="C14" s="343"/>
      <c r="D14" s="346"/>
      <c r="E14" s="347"/>
      <c r="F14" s="347"/>
      <c r="G14" s="347"/>
      <c r="H14" s="347"/>
      <c r="I14" s="347"/>
      <c r="J14" s="9"/>
      <c r="K14" s="6" t="s">
        <v>69</v>
      </c>
      <c r="L14" s="10"/>
      <c r="Z14" s="81" t="s">
        <v>70</v>
      </c>
    </row>
    <row r="15" spans="1:29" ht="15.75" x14ac:dyDescent="0.25">
      <c r="A15" s="9"/>
      <c r="B15" s="342" t="s">
        <v>71</v>
      </c>
      <c r="C15" s="343"/>
      <c r="D15" s="346"/>
      <c r="E15" s="347"/>
      <c r="F15" s="347"/>
      <c r="G15" s="347"/>
      <c r="H15" s="347"/>
      <c r="I15" s="347"/>
      <c r="J15" s="9"/>
      <c r="K15" s="6" t="s">
        <v>72</v>
      </c>
      <c r="L15" s="10"/>
      <c r="Z15" s="81" t="s">
        <v>73</v>
      </c>
    </row>
    <row r="16" spans="1:29" ht="15.75" x14ac:dyDescent="0.25">
      <c r="A16" s="342" t="s">
        <v>74</v>
      </c>
      <c r="B16" s="343"/>
      <c r="C16" s="96"/>
      <c r="D16" s="106" t="s">
        <v>235</v>
      </c>
      <c r="F16" s="106"/>
      <c r="G16" s="351"/>
      <c r="H16" s="351"/>
      <c r="I16" s="351"/>
      <c r="J16" s="9"/>
      <c r="K16" s="6" t="s">
        <v>234</v>
      </c>
      <c r="L16" s="10"/>
      <c r="Z16" s="81" t="s">
        <v>76</v>
      </c>
    </row>
    <row r="17" spans="1:39" ht="15.75" x14ac:dyDescent="0.25">
      <c r="A17" s="11" t="s">
        <v>77</v>
      </c>
      <c r="B17" s="14"/>
      <c r="C17" s="14"/>
      <c r="D17" s="344"/>
      <c r="E17" s="345"/>
      <c r="F17" s="345"/>
      <c r="G17" s="345"/>
      <c r="H17" s="345"/>
      <c r="I17" s="345"/>
      <c r="J17" s="9"/>
      <c r="K17" s="6" t="s">
        <v>78</v>
      </c>
      <c r="L17" s="10"/>
      <c r="Z17" s="81" t="s">
        <v>79</v>
      </c>
    </row>
    <row r="18" spans="1:39" ht="15.75" x14ac:dyDescent="0.25">
      <c r="A18" s="15" t="s">
        <v>80</v>
      </c>
      <c r="B18" s="16"/>
      <c r="C18" s="16"/>
      <c r="D18" s="346"/>
      <c r="E18" s="346"/>
      <c r="F18" s="346"/>
      <c r="G18" s="346"/>
      <c r="H18" s="346"/>
      <c r="I18" s="346"/>
      <c r="J18" s="9"/>
      <c r="K18" s="6" t="s">
        <v>230</v>
      </c>
      <c r="L18" s="10"/>
      <c r="Z18" s="81" t="s">
        <v>81</v>
      </c>
    </row>
    <row r="19" spans="1:39" ht="15.75" x14ac:dyDescent="0.25">
      <c r="A19" s="9" t="s">
        <v>82</v>
      </c>
      <c r="B19" s="95"/>
      <c r="C19" s="17" t="s">
        <v>83</v>
      </c>
      <c r="D19" s="96"/>
      <c r="E19" s="18"/>
      <c r="F19" s="15" t="s">
        <v>84</v>
      </c>
      <c r="G19" s="19"/>
      <c r="H19" s="96"/>
      <c r="I19" s="20" t="s">
        <v>75</v>
      </c>
      <c r="J19" s="9"/>
      <c r="K19" s="6" t="s">
        <v>85</v>
      </c>
      <c r="L19" s="10"/>
      <c r="Z19" s="81" t="s">
        <v>86</v>
      </c>
    </row>
    <row r="20" spans="1:39" ht="31.5" customHeight="1" x14ac:dyDescent="0.25">
      <c r="A20" s="20" t="s">
        <v>87</v>
      </c>
      <c r="B20" s="348"/>
      <c r="C20" s="348"/>
      <c r="D20" s="348"/>
      <c r="E20" s="348"/>
      <c r="F20" s="348"/>
      <c r="G20" s="348"/>
      <c r="H20" s="348"/>
      <c r="I20" s="348"/>
      <c r="J20" s="9"/>
      <c r="K20" s="21" t="s">
        <v>88</v>
      </c>
      <c r="L20" s="10"/>
      <c r="Z20" s="81" t="s">
        <v>89</v>
      </c>
    </row>
    <row r="21" spans="1:39" s="14" customFormat="1" ht="31.5" x14ac:dyDescent="0.25">
      <c r="A21" s="11" t="s">
        <v>90</v>
      </c>
      <c r="B21" s="11"/>
      <c r="C21" s="349"/>
      <c r="D21" s="350"/>
      <c r="E21" s="350"/>
      <c r="F21" s="350"/>
      <c r="G21" s="350"/>
      <c r="H21" s="350"/>
      <c r="I21" s="350"/>
      <c r="J21" s="11"/>
      <c r="K21" s="21" t="s">
        <v>91</v>
      </c>
      <c r="L21" s="113"/>
      <c r="M21" s="88"/>
      <c r="N21" s="88"/>
      <c r="O21" s="88"/>
      <c r="P21" s="88"/>
      <c r="Q21" s="88"/>
      <c r="R21" s="88"/>
      <c r="S21" s="88"/>
      <c r="T21" s="88"/>
      <c r="U21" s="88"/>
      <c r="V21" s="88"/>
      <c r="W21" s="88"/>
      <c r="X21" s="88"/>
      <c r="Y21" s="88"/>
      <c r="Z21" s="81" t="s">
        <v>92</v>
      </c>
      <c r="AA21" s="88"/>
      <c r="AB21" s="88"/>
      <c r="AC21" s="88"/>
      <c r="AD21" s="88"/>
      <c r="AE21" s="88"/>
      <c r="AF21" s="88"/>
      <c r="AG21" s="88"/>
      <c r="AH21" s="88"/>
      <c r="AI21" s="88"/>
      <c r="AJ21" s="88"/>
      <c r="AK21" s="88"/>
      <c r="AL21" s="88"/>
      <c r="AM21" s="88"/>
    </row>
    <row r="22" spans="1:39" ht="15.75" x14ac:dyDescent="0.25">
      <c r="A22" s="9"/>
      <c r="B22" s="9"/>
      <c r="C22" s="355" t="s">
        <v>93</v>
      </c>
      <c r="D22" s="356"/>
      <c r="E22" s="356"/>
      <c r="F22" s="356"/>
      <c r="G22" s="356"/>
      <c r="H22" s="356"/>
      <c r="I22" s="356"/>
      <c r="J22" s="9"/>
      <c r="K22" s="10"/>
      <c r="L22" s="10"/>
      <c r="Z22" s="81" t="s">
        <v>94</v>
      </c>
    </row>
    <row r="23" spans="1:39" ht="15.75" x14ac:dyDescent="0.25">
      <c r="A23" s="11" t="s">
        <v>95</v>
      </c>
      <c r="B23" s="14"/>
      <c r="C23" s="14"/>
      <c r="D23" s="96"/>
      <c r="E23" s="95"/>
      <c r="I23" s="9"/>
      <c r="K23" s="6" t="s">
        <v>96</v>
      </c>
      <c r="Y23" s="81" t="s">
        <v>97</v>
      </c>
      <c r="Z23" s="81" t="s">
        <v>97</v>
      </c>
    </row>
    <row r="24" spans="1:39" ht="15.75" x14ac:dyDescent="0.25">
      <c r="A24" s="11" t="s">
        <v>98</v>
      </c>
      <c r="B24" s="14"/>
      <c r="C24" s="14"/>
      <c r="D24" s="357"/>
      <c r="E24" s="357"/>
      <c r="F24" s="9" t="s">
        <v>99</v>
      </c>
      <c r="G24" s="351"/>
      <c r="H24" s="351"/>
      <c r="I24" s="351"/>
      <c r="K24" s="6" t="s">
        <v>100</v>
      </c>
      <c r="Y24" s="81" t="s">
        <v>101</v>
      </c>
      <c r="Z24" s="81" t="s">
        <v>101</v>
      </c>
    </row>
    <row r="25" spans="1:39" ht="15.75" x14ac:dyDescent="0.25">
      <c r="A25" s="9"/>
      <c r="B25" s="9"/>
      <c r="C25" s="9"/>
      <c r="D25" s="9"/>
      <c r="E25" s="9"/>
      <c r="F25" s="9"/>
      <c r="G25" s="9"/>
      <c r="H25" s="9"/>
      <c r="I25" s="9"/>
      <c r="J25" s="9"/>
      <c r="K25" s="10"/>
      <c r="L25" s="10"/>
      <c r="Z25" s="81" t="s">
        <v>102</v>
      </c>
    </row>
    <row r="26" spans="1:39" ht="18.75" x14ac:dyDescent="0.25">
      <c r="A26" s="358" t="s">
        <v>103</v>
      </c>
      <c r="B26" s="359"/>
      <c r="C26" s="359"/>
      <c r="D26" s="359"/>
      <c r="E26" s="359"/>
      <c r="F26" s="359"/>
      <c r="G26" s="359"/>
      <c r="H26" s="359"/>
      <c r="I26" s="359"/>
      <c r="J26" s="9"/>
      <c r="K26" s="10"/>
      <c r="L26" s="10"/>
      <c r="Z26" s="81" t="s">
        <v>104</v>
      </c>
    </row>
    <row r="27" spans="1:39" ht="15.75" x14ac:dyDescent="0.25">
      <c r="A27" s="9"/>
      <c r="B27" s="9"/>
      <c r="C27" s="9"/>
      <c r="D27" s="9"/>
      <c r="E27" s="9"/>
      <c r="F27" s="9"/>
      <c r="G27" s="9"/>
      <c r="H27" s="9"/>
      <c r="I27" s="9"/>
      <c r="J27" s="9"/>
      <c r="K27" s="10"/>
      <c r="L27" s="10"/>
      <c r="Z27" s="81" t="s">
        <v>105</v>
      </c>
    </row>
    <row r="28" spans="1:39" ht="16.5" thickBot="1" x14ac:dyDescent="0.3">
      <c r="A28" s="360" t="s">
        <v>236</v>
      </c>
      <c r="B28" s="360"/>
      <c r="C28" s="360"/>
      <c r="D28" s="360"/>
      <c r="E28" s="360"/>
      <c r="F28" s="360"/>
      <c r="G28" s="360"/>
      <c r="H28" s="360"/>
      <c r="I28" s="22"/>
      <c r="J28" s="9"/>
      <c r="L28" s="10"/>
      <c r="Z28" s="81" t="s">
        <v>106</v>
      </c>
    </row>
    <row r="29" spans="1:39" ht="33" customHeight="1" thickTop="1" x14ac:dyDescent="0.25">
      <c r="A29" s="119" t="s">
        <v>110</v>
      </c>
      <c r="B29" s="335" t="s">
        <v>237</v>
      </c>
      <c r="C29" s="335"/>
      <c r="D29" s="335"/>
      <c r="E29" s="335"/>
      <c r="F29" s="335"/>
      <c r="G29" s="335"/>
      <c r="H29" s="335"/>
      <c r="I29" s="336"/>
      <c r="J29" s="10" t="str">
        <f>LEFT(B29,FIND(" ",B29,1)-1)</f>
        <v>1.5.5.</v>
      </c>
      <c r="K29" s="122" t="str">
        <f>IF(L29&lt;&gt;"ДА","Вы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29" s="10" t="str">
        <f>LOOKUP(J30,A136:A138,D136:D138)</f>
        <v>НЕТ</v>
      </c>
      <c r="Z29" s="81" t="s">
        <v>107</v>
      </c>
    </row>
    <row r="30" spans="1:39" ht="16.5" thickBot="1" x14ac:dyDescent="0.3">
      <c r="A30" s="120" t="s">
        <v>277</v>
      </c>
      <c r="B30" s="121"/>
      <c r="C30" s="121"/>
      <c r="D30" s="333" t="s">
        <v>45</v>
      </c>
      <c r="E30" s="333"/>
      <c r="F30" s="333"/>
      <c r="G30" s="333"/>
      <c r="H30" s="333"/>
      <c r="I30" s="334"/>
      <c r="J30" s="10" t="str">
        <f>D30</f>
        <v>в рамках контрольных цифр приема</v>
      </c>
      <c r="K30" s="122"/>
      <c r="L30" s="10"/>
      <c r="Z30" s="81" t="s">
        <v>108</v>
      </c>
    </row>
    <row r="31" spans="1:39" ht="32.25" customHeight="1" thickTop="1" x14ac:dyDescent="0.25">
      <c r="A31" s="119" t="s">
        <v>113</v>
      </c>
      <c r="B31" s="335" t="s">
        <v>254</v>
      </c>
      <c r="C31" s="335"/>
      <c r="D31" s="335"/>
      <c r="E31" s="335"/>
      <c r="F31" s="335"/>
      <c r="G31" s="335"/>
      <c r="H31" s="335"/>
      <c r="I31" s="336"/>
      <c r="J31" s="10" t="str">
        <f>LEFT(B31,FIND(" ",B31,1)-1)</f>
        <v>5.1.1.</v>
      </c>
      <c r="K31" s="122" t="str">
        <f>IF(L31&lt;&gt;"ДА","Вы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1" s="10" t="str">
        <f>LOOKUP(J32,A136:A138,E136:E138)</f>
        <v>НЕТ</v>
      </c>
      <c r="Z31" s="81" t="s">
        <v>109</v>
      </c>
    </row>
    <row r="32" spans="1:39" ht="16.5" customHeight="1" thickBot="1" x14ac:dyDescent="0.3">
      <c r="A32" s="120" t="s">
        <v>277</v>
      </c>
      <c r="B32" s="121"/>
      <c r="C32" s="121"/>
      <c r="D32" s="333" t="s">
        <v>45</v>
      </c>
      <c r="E32" s="333"/>
      <c r="F32" s="333"/>
      <c r="G32" s="333"/>
      <c r="H32" s="333"/>
      <c r="I32" s="334"/>
      <c r="J32" s="10" t="str">
        <f>D32</f>
        <v>в рамках контрольных цифр приема</v>
      </c>
      <c r="K32" s="122"/>
      <c r="L32" s="10"/>
      <c r="Z32" s="81" t="s">
        <v>111</v>
      </c>
    </row>
    <row r="33" spans="1:39" ht="32.25" customHeight="1" thickTop="1" x14ac:dyDescent="0.25">
      <c r="A33" s="119" t="s">
        <v>116</v>
      </c>
      <c r="B33" s="335" t="s">
        <v>255</v>
      </c>
      <c r="C33" s="335"/>
      <c r="D33" s="335"/>
      <c r="E33" s="335"/>
      <c r="F33" s="335"/>
      <c r="G33" s="335"/>
      <c r="H33" s="335"/>
      <c r="I33" s="336"/>
      <c r="J33" s="10" t="str">
        <f>LEFT(B33,FIND(" ",B33,1)-1)</f>
        <v>5.1.3.</v>
      </c>
      <c r="K33" s="122" t="str">
        <f>IF(L33&lt;&gt;"ДА","Вы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3" s="10" t="str">
        <f>LOOKUP(J34,A136:A138,F136:F138)</f>
        <v>НЕТ</v>
      </c>
      <c r="M33" s="10"/>
      <c r="Z33" s="81" t="s">
        <v>112</v>
      </c>
    </row>
    <row r="34" spans="1:39" ht="16.5" customHeight="1" thickBot="1" x14ac:dyDescent="0.3">
      <c r="A34" s="120" t="s">
        <v>277</v>
      </c>
      <c r="B34" s="121"/>
      <c r="C34" s="121"/>
      <c r="D34" s="333" t="s">
        <v>29</v>
      </c>
      <c r="E34" s="333"/>
      <c r="F34" s="333"/>
      <c r="G34" s="333"/>
      <c r="H34" s="333"/>
      <c r="I34" s="334"/>
      <c r="J34" s="10" t="str">
        <f>D34</f>
        <v>в пределах целевой квоты</v>
      </c>
      <c r="K34" s="122"/>
      <c r="L34" s="10"/>
      <c r="Z34" s="81" t="s">
        <v>114</v>
      </c>
    </row>
    <row r="35" spans="1:39" ht="31.5" customHeight="1" thickTop="1" x14ac:dyDescent="0.25">
      <c r="A35" s="119" t="s">
        <v>278</v>
      </c>
      <c r="B35" s="335" t="s">
        <v>260</v>
      </c>
      <c r="C35" s="335"/>
      <c r="D35" s="335"/>
      <c r="E35" s="335"/>
      <c r="F35" s="335"/>
      <c r="G35" s="335"/>
      <c r="H35" s="335"/>
      <c r="I35" s="336"/>
      <c r="J35" s="10" t="str">
        <f>LEFT(B35,FIND(" ",B35,1)-1)</f>
        <v>5.8.4.</v>
      </c>
      <c r="K35" s="122" t="str">
        <f>IF(L35&lt;&gt;"ДА","Вы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5" s="10" t="str">
        <f>LOOKUP(J36,A136:A138,G136:G138)</f>
        <v>НЕТ</v>
      </c>
      <c r="Z35" s="81" t="s">
        <v>115</v>
      </c>
    </row>
    <row r="36" spans="1:39" ht="16.5" customHeight="1" thickBot="1" x14ac:dyDescent="0.3">
      <c r="A36" s="120" t="s">
        <v>277</v>
      </c>
      <c r="B36" s="121"/>
      <c r="C36" s="121"/>
      <c r="D36" s="333" t="s">
        <v>29</v>
      </c>
      <c r="E36" s="333"/>
      <c r="F36" s="333"/>
      <c r="G36" s="333"/>
      <c r="H36" s="333"/>
      <c r="I36" s="334"/>
      <c r="J36" s="10" t="str">
        <f>D36</f>
        <v>в пределах целевой квоты</v>
      </c>
      <c r="K36" s="122"/>
      <c r="L36" s="10"/>
      <c r="Z36" s="81" t="s">
        <v>117</v>
      </c>
    </row>
    <row r="37" spans="1:39" ht="33" customHeight="1" thickTop="1" x14ac:dyDescent="0.25">
      <c r="A37" s="119" t="s">
        <v>279</v>
      </c>
      <c r="B37" s="335" t="s">
        <v>256</v>
      </c>
      <c r="C37" s="335"/>
      <c r="D37" s="335"/>
      <c r="E37" s="335"/>
      <c r="F37" s="335"/>
      <c r="G37" s="335"/>
      <c r="H37" s="335"/>
      <c r="I37" s="336"/>
      <c r="J37" s="10" t="str">
        <f>LEFT(B37,FIND(" ",B37,1)-1)</f>
        <v>5.1.4.</v>
      </c>
      <c r="K37" s="122" t="str">
        <f>IF(L37&lt;&gt;"ДА","Вы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7" s="10" t="str">
        <f>LOOKUP(J38,A136:A138,H136:H138)</f>
        <v>НЕТ</v>
      </c>
      <c r="M37" s="10"/>
      <c r="Z37" s="81" t="s">
        <v>118</v>
      </c>
    </row>
    <row r="38" spans="1:39" ht="16.5" thickBot="1" x14ac:dyDescent="0.3">
      <c r="A38" s="120" t="s">
        <v>277</v>
      </c>
      <c r="B38" s="121"/>
      <c r="C38" s="121"/>
      <c r="D38" s="333" t="s">
        <v>45</v>
      </c>
      <c r="E38" s="333"/>
      <c r="F38" s="333"/>
      <c r="G38" s="333"/>
      <c r="H38" s="333"/>
      <c r="I38" s="334"/>
      <c r="J38" s="10" t="str">
        <f>D38</f>
        <v>в рамках контрольных цифр приема</v>
      </c>
      <c r="K38" s="10"/>
      <c r="L38" s="10"/>
      <c r="Z38" s="81" t="s">
        <v>119</v>
      </c>
    </row>
    <row r="39" spans="1:39" s="31" customFormat="1" ht="27" customHeight="1" thickTop="1" x14ac:dyDescent="0.25">
      <c r="A39" s="28" t="s">
        <v>280</v>
      </c>
      <c r="B39" s="28"/>
      <c r="C39" s="28"/>
      <c r="D39" s="28"/>
      <c r="E39" s="28"/>
      <c r="F39" s="28"/>
      <c r="G39" s="28"/>
      <c r="H39" s="29"/>
      <c r="I39" s="28"/>
      <c r="J39" s="27"/>
      <c r="K39" s="30"/>
      <c r="L39" s="30"/>
      <c r="M39" s="89"/>
      <c r="N39" s="89"/>
      <c r="O39" s="89"/>
      <c r="P39" s="89"/>
      <c r="Q39" s="89"/>
      <c r="R39" s="89"/>
      <c r="S39" s="89"/>
      <c r="T39" s="89"/>
      <c r="U39" s="89"/>
      <c r="V39" s="89"/>
      <c r="W39" s="89"/>
      <c r="X39" s="89"/>
      <c r="Y39" s="89"/>
      <c r="Z39" s="81" t="s">
        <v>120</v>
      </c>
      <c r="AA39" s="89"/>
      <c r="AB39" s="89"/>
      <c r="AC39" s="89"/>
      <c r="AD39" s="89"/>
      <c r="AE39" s="89"/>
      <c r="AF39" s="89"/>
      <c r="AG39" s="89"/>
      <c r="AH39" s="89"/>
      <c r="AI39" s="89"/>
      <c r="AJ39" s="89"/>
      <c r="AK39" s="89"/>
      <c r="AL39" s="89"/>
      <c r="AM39" s="89"/>
    </row>
    <row r="40" spans="1:39" ht="15.75" customHeight="1" x14ac:dyDescent="0.25">
      <c r="A40" s="325" t="s">
        <v>121</v>
      </c>
      <c r="B40" s="326"/>
      <c r="C40" s="327"/>
      <c r="D40" s="325" t="s">
        <v>281</v>
      </c>
      <c r="E40" s="326"/>
      <c r="F40" s="326"/>
      <c r="G40" s="326"/>
      <c r="H40" s="327"/>
      <c r="I40" s="337" t="s">
        <v>122</v>
      </c>
      <c r="J40" s="9"/>
    </row>
    <row r="41" spans="1:39" ht="14.25" customHeight="1" x14ac:dyDescent="0.25">
      <c r="A41" s="352"/>
      <c r="B41" s="353"/>
      <c r="C41" s="354"/>
      <c r="D41" s="328"/>
      <c r="E41" s="329"/>
      <c r="F41" s="329"/>
      <c r="G41" s="329"/>
      <c r="H41" s="330"/>
      <c r="I41" s="338"/>
      <c r="J41" s="9"/>
      <c r="K41" s="10"/>
      <c r="L41" s="10"/>
    </row>
    <row r="42" spans="1:39" ht="33.75" customHeight="1" x14ac:dyDescent="0.25">
      <c r="A42" s="328"/>
      <c r="B42" s="329"/>
      <c r="C42" s="330"/>
      <c r="D42" s="331" t="s">
        <v>282</v>
      </c>
      <c r="E42" s="332"/>
      <c r="F42" s="331" t="s">
        <v>283</v>
      </c>
      <c r="G42" s="332"/>
      <c r="H42" s="332"/>
      <c r="I42" s="339"/>
      <c r="J42" s="9"/>
      <c r="K42" s="10"/>
      <c r="L42" s="10"/>
    </row>
    <row r="43" spans="1:39" ht="30.75" customHeight="1" x14ac:dyDescent="0.25">
      <c r="A43" s="315" t="str">
        <f>LOOKUP(J29,C142:C166,B142:B166)</f>
        <v>Физиология человека и животных</v>
      </c>
      <c r="B43" s="316"/>
      <c r="C43" s="317"/>
      <c r="D43" s="318"/>
      <c r="E43" s="319"/>
      <c r="F43" s="320"/>
      <c r="G43" s="321"/>
      <c r="H43" s="322"/>
      <c r="I43" s="33"/>
      <c r="J43" s="34"/>
      <c r="K43" s="25"/>
      <c r="L43" s="10"/>
      <c r="P43" s="114"/>
    </row>
    <row r="44" spans="1:39" ht="30.75" customHeight="1" x14ac:dyDescent="0.25">
      <c r="A44" s="315" t="str">
        <f>LOOKUP(J31,C143:C167,B143:B167)</f>
        <v>Теоретико-исторические правовые науки</v>
      </c>
      <c r="B44" s="316"/>
      <c r="C44" s="317"/>
      <c r="D44" s="318"/>
      <c r="E44" s="319"/>
      <c r="F44" s="320"/>
      <c r="G44" s="321"/>
      <c r="H44" s="322"/>
      <c r="I44" s="33"/>
      <c r="J44" s="34"/>
      <c r="K44" s="25"/>
      <c r="L44" s="10"/>
      <c r="P44" s="114"/>
    </row>
    <row r="45" spans="1:39" ht="30.75" customHeight="1" x14ac:dyDescent="0.25">
      <c r="A45" s="315" t="str">
        <f>LOOKUP(J33,C144:C168,B144:B168)</f>
        <v>Частно-правовые (цивилистические) науки</v>
      </c>
      <c r="B45" s="316"/>
      <c r="C45" s="317"/>
      <c r="D45" s="318"/>
      <c r="E45" s="319"/>
      <c r="F45" s="320"/>
      <c r="G45" s="321"/>
      <c r="H45" s="322"/>
      <c r="I45" s="33"/>
      <c r="J45" s="34"/>
      <c r="K45" s="25"/>
      <c r="L45" s="10"/>
      <c r="P45" s="114"/>
    </row>
    <row r="46" spans="1:39" ht="30.75" customHeight="1" x14ac:dyDescent="0.25">
      <c r="A46" s="315" t="str">
        <f>LOOKUP(J35,C145:C169,B145:B169)</f>
        <v>Теория и методика физической культуры</v>
      </c>
      <c r="B46" s="316"/>
      <c r="C46" s="317"/>
      <c r="D46" s="318"/>
      <c r="E46" s="319"/>
      <c r="F46" s="320"/>
      <c r="G46" s="321"/>
      <c r="H46" s="322"/>
      <c r="I46" s="33"/>
      <c r="J46" s="34"/>
      <c r="K46" s="25"/>
      <c r="L46" s="10"/>
      <c r="P46" s="114"/>
    </row>
    <row r="47" spans="1:39" ht="30.75" customHeight="1" x14ac:dyDescent="0.25">
      <c r="A47" s="315" t="str">
        <f>LOOKUP(J37,C146:C170,B146:B170)</f>
        <v>Уголовно-правовые науки</v>
      </c>
      <c r="B47" s="316"/>
      <c r="C47" s="317"/>
      <c r="D47" s="318"/>
      <c r="E47" s="319"/>
      <c r="F47" s="320"/>
      <c r="G47" s="321"/>
      <c r="H47" s="322"/>
      <c r="I47" s="33"/>
      <c r="J47" s="34"/>
      <c r="K47" s="25"/>
      <c r="L47" s="10"/>
      <c r="P47" s="114"/>
    </row>
    <row r="48" spans="1:39" ht="15.75" x14ac:dyDescent="0.25">
      <c r="A48" s="35"/>
      <c r="B48" s="36"/>
      <c r="C48" s="37"/>
      <c r="D48" s="35"/>
      <c r="E48" s="36"/>
      <c r="F48" s="20"/>
      <c r="G48" s="24"/>
      <c r="H48" s="24"/>
      <c r="I48" s="38"/>
      <c r="J48" s="9"/>
      <c r="K48" s="10"/>
      <c r="L48" s="10"/>
      <c r="Z48" s="88"/>
    </row>
    <row r="49" spans="1:39" s="14" customFormat="1" ht="31.5" x14ac:dyDescent="0.25">
      <c r="A49" s="323" t="s">
        <v>123</v>
      </c>
      <c r="B49" s="323"/>
      <c r="C49" s="324"/>
      <c r="D49" s="324"/>
      <c r="E49" s="324"/>
      <c r="F49" s="324"/>
      <c r="G49" s="324"/>
      <c r="H49" s="324"/>
      <c r="I49" s="324"/>
      <c r="J49" s="11"/>
      <c r="K49" s="21" t="s">
        <v>124</v>
      </c>
      <c r="L49" s="88"/>
      <c r="M49" s="88"/>
      <c r="N49" s="88"/>
      <c r="O49" s="88"/>
      <c r="P49" s="88"/>
      <c r="Q49" s="88"/>
      <c r="R49" s="88"/>
      <c r="S49" s="88"/>
      <c r="T49" s="88"/>
      <c r="U49" s="88"/>
      <c r="V49" s="88"/>
      <c r="W49" s="88"/>
      <c r="X49" s="88"/>
      <c r="Y49" s="88"/>
      <c r="Z49" s="4"/>
      <c r="AA49" s="88"/>
      <c r="AB49" s="88"/>
      <c r="AC49" s="88"/>
      <c r="AD49" s="88"/>
      <c r="AE49" s="88"/>
      <c r="AF49" s="88"/>
      <c r="AG49" s="88"/>
      <c r="AH49" s="88"/>
      <c r="AI49" s="88"/>
      <c r="AJ49" s="88"/>
      <c r="AK49" s="88"/>
      <c r="AL49" s="88"/>
      <c r="AM49" s="88"/>
    </row>
    <row r="50" spans="1:39" ht="15.75" x14ac:dyDescent="0.25">
      <c r="A50" s="9"/>
      <c r="B50" s="9"/>
      <c r="C50" s="9"/>
      <c r="D50" s="9"/>
      <c r="E50" s="9"/>
      <c r="F50" s="9"/>
      <c r="G50" s="9"/>
      <c r="H50" s="9"/>
      <c r="I50" s="9"/>
      <c r="J50" s="9"/>
      <c r="K50" s="10"/>
      <c r="L50" s="10"/>
    </row>
    <row r="51" spans="1:39" ht="15.75" x14ac:dyDescent="0.25">
      <c r="A51" s="39" t="s">
        <v>125</v>
      </c>
      <c r="B51" s="9"/>
      <c r="C51" s="9"/>
      <c r="D51" s="9"/>
      <c r="E51" s="9"/>
      <c r="F51" s="9"/>
      <c r="G51" s="9"/>
      <c r="H51" s="9"/>
      <c r="I51" s="9"/>
      <c r="J51" s="9"/>
      <c r="K51" s="10"/>
      <c r="L51" s="10"/>
    </row>
    <row r="52" spans="1:39" ht="15.75" x14ac:dyDescent="0.25">
      <c r="A52" s="9" t="s">
        <v>126</v>
      </c>
      <c r="B52" s="9"/>
      <c r="C52" s="97"/>
      <c r="D52" s="9" t="s">
        <v>127</v>
      </c>
      <c r="E52" s="344"/>
      <c r="F52" s="344"/>
      <c r="G52" s="362"/>
      <c r="H52" s="362"/>
      <c r="I52" s="362"/>
      <c r="J52" s="9"/>
      <c r="K52" s="23" t="s">
        <v>231</v>
      </c>
      <c r="L52" s="10"/>
    </row>
    <row r="53" spans="1:39" ht="15.75" x14ac:dyDescent="0.25">
      <c r="A53" s="27" t="s">
        <v>128</v>
      </c>
      <c r="B53" s="40" t="s">
        <v>82</v>
      </c>
      <c r="C53" s="96"/>
      <c r="D53" s="41" t="s">
        <v>83</v>
      </c>
      <c r="E53" s="363"/>
      <c r="F53" s="364"/>
      <c r="G53" s="365"/>
      <c r="H53" s="366"/>
      <c r="I53" s="42"/>
      <c r="J53" s="9"/>
      <c r="K53" s="10"/>
      <c r="L53" s="10"/>
    </row>
    <row r="54" spans="1:39" ht="15.75" x14ac:dyDescent="0.25">
      <c r="A54" s="11" t="s">
        <v>129</v>
      </c>
      <c r="B54" s="9"/>
      <c r="C54" s="96"/>
      <c r="D54" s="43" t="s">
        <v>130</v>
      </c>
      <c r="E54" s="38"/>
      <c r="F54" s="44"/>
      <c r="G54" s="357"/>
      <c r="H54" s="367"/>
      <c r="I54" s="45" t="s">
        <v>131</v>
      </c>
      <c r="J54" s="9"/>
      <c r="K54" s="10"/>
      <c r="L54" s="10"/>
      <c r="Z54" s="10"/>
    </row>
    <row r="55" spans="1:39" s="9" customFormat="1" ht="31.5" customHeight="1" x14ac:dyDescent="0.25">
      <c r="A55" s="348"/>
      <c r="B55" s="348"/>
      <c r="C55" s="348"/>
      <c r="D55" s="348"/>
      <c r="E55" s="348"/>
      <c r="F55" s="348"/>
      <c r="G55" s="348"/>
      <c r="H55" s="348"/>
      <c r="I55" s="348"/>
      <c r="K55" s="21" t="s">
        <v>132</v>
      </c>
      <c r="L55" s="10"/>
      <c r="M55" s="10"/>
      <c r="N55" s="10"/>
      <c r="O55" s="10"/>
      <c r="P55" s="10"/>
      <c r="Q55" s="10"/>
      <c r="R55" s="10"/>
      <c r="S55" s="10"/>
      <c r="T55" s="10"/>
      <c r="U55" s="10"/>
      <c r="V55" s="10"/>
      <c r="W55" s="10"/>
      <c r="X55" s="10"/>
      <c r="Y55" s="10"/>
      <c r="Z55" s="4"/>
      <c r="AA55" s="10"/>
      <c r="AB55" s="10"/>
      <c r="AC55" s="10"/>
      <c r="AD55" s="10"/>
      <c r="AE55" s="10"/>
      <c r="AF55" s="10"/>
      <c r="AG55" s="10"/>
      <c r="AH55" s="10"/>
      <c r="AI55" s="10"/>
      <c r="AJ55" s="10"/>
      <c r="AK55" s="10"/>
      <c r="AL55" s="10"/>
      <c r="AM55" s="10"/>
    </row>
    <row r="56" spans="1:39" ht="15.75" x14ac:dyDescent="0.25">
      <c r="A56" s="9" t="s">
        <v>133</v>
      </c>
      <c r="B56" s="9"/>
      <c r="C56" s="9"/>
      <c r="D56" s="9"/>
      <c r="E56" s="9"/>
      <c r="G56" s="46" t="s">
        <v>134</v>
      </c>
      <c r="H56" s="47"/>
      <c r="I56" s="45"/>
      <c r="J56" s="9"/>
      <c r="K56" s="23" t="s">
        <v>232</v>
      </c>
      <c r="L56" s="10"/>
    </row>
    <row r="57" spans="1:39" ht="15.75" x14ac:dyDescent="0.25">
      <c r="A57" s="9" t="s">
        <v>135</v>
      </c>
      <c r="B57" s="9"/>
      <c r="C57" s="9"/>
      <c r="D57" s="9"/>
      <c r="E57" s="9"/>
      <c r="F57" s="26"/>
      <c r="G57" s="9"/>
      <c r="H57" s="9"/>
      <c r="I57" s="9"/>
      <c r="J57" s="9"/>
      <c r="K57" s="10"/>
      <c r="L57" s="10"/>
    </row>
    <row r="58" spans="1:39" ht="31.5" customHeight="1" x14ac:dyDescent="0.25">
      <c r="A58" s="98" t="s">
        <v>136</v>
      </c>
      <c r="B58" s="98"/>
      <c r="C58" s="99" t="s">
        <v>137</v>
      </c>
      <c r="D58" s="99" t="s">
        <v>138</v>
      </c>
      <c r="E58" s="368"/>
      <c r="F58" s="368"/>
      <c r="G58" s="368"/>
      <c r="H58" s="368"/>
      <c r="I58" s="368"/>
      <c r="J58" s="9"/>
      <c r="K58" s="49" t="s">
        <v>233</v>
      </c>
      <c r="L58" s="10"/>
    </row>
    <row r="59" spans="1:39" ht="15.75" x14ac:dyDescent="0.25">
      <c r="A59" s="9"/>
      <c r="B59" s="9"/>
      <c r="C59" s="9"/>
      <c r="D59" s="9"/>
      <c r="E59" s="9"/>
      <c r="F59" s="26"/>
      <c r="G59" s="9"/>
      <c r="H59" s="9"/>
      <c r="I59" s="9"/>
      <c r="J59" s="9"/>
      <c r="K59" s="10"/>
      <c r="L59" s="10"/>
    </row>
    <row r="60" spans="1:39" ht="15.75" x14ac:dyDescent="0.25">
      <c r="A60" s="39" t="s">
        <v>139</v>
      </c>
      <c r="B60" s="9"/>
      <c r="C60" s="9"/>
      <c r="D60" s="9"/>
      <c r="E60" s="9"/>
      <c r="F60" s="9"/>
      <c r="G60" s="9"/>
      <c r="H60" s="9"/>
      <c r="I60" s="9"/>
      <c r="J60" s="9"/>
      <c r="K60" s="10"/>
      <c r="L60" s="10"/>
    </row>
    <row r="61" spans="1:39" ht="47.25" x14ac:dyDescent="0.25">
      <c r="A61" s="361" t="s">
        <v>16</v>
      </c>
      <c r="B61" s="361"/>
      <c r="C61" s="361"/>
      <c r="D61" s="361"/>
      <c r="E61" s="361"/>
      <c r="F61" s="361"/>
      <c r="G61" s="361"/>
      <c r="H61" s="361"/>
      <c r="I61" s="48" t="s">
        <v>140</v>
      </c>
      <c r="J61" s="9"/>
      <c r="K61" s="10"/>
      <c r="L61" s="10"/>
    </row>
    <row r="62" spans="1:39" ht="27" customHeight="1" x14ac:dyDescent="0.25">
      <c r="A62" s="313" t="s">
        <v>141</v>
      </c>
      <c r="B62" s="313"/>
      <c r="C62" s="313"/>
      <c r="D62" s="313"/>
      <c r="E62" s="313"/>
      <c r="F62" s="313"/>
      <c r="G62" s="313"/>
      <c r="H62" s="313"/>
      <c r="I62" s="100" t="s">
        <v>26</v>
      </c>
      <c r="J62" s="9"/>
      <c r="K62" s="314" t="s">
        <v>226</v>
      </c>
      <c r="L62" s="10"/>
    </row>
    <row r="63" spans="1:39" ht="26.25" customHeight="1" x14ac:dyDescent="0.25">
      <c r="A63" s="313" t="s">
        <v>210</v>
      </c>
      <c r="B63" s="313"/>
      <c r="C63" s="313"/>
      <c r="D63" s="313"/>
      <c r="E63" s="313"/>
      <c r="F63" s="313"/>
      <c r="G63" s="313"/>
      <c r="H63" s="313"/>
      <c r="I63" s="100"/>
      <c r="J63" s="9"/>
      <c r="K63" s="314"/>
      <c r="L63" s="10"/>
    </row>
    <row r="64" spans="1:39" ht="39.75" customHeight="1" x14ac:dyDescent="0.25">
      <c r="A64" s="313" t="s">
        <v>142</v>
      </c>
      <c r="B64" s="313"/>
      <c r="C64" s="313"/>
      <c r="D64" s="313"/>
      <c r="E64" s="313"/>
      <c r="F64" s="313"/>
      <c r="G64" s="313"/>
      <c r="H64" s="313"/>
      <c r="I64" s="100"/>
      <c r="J64" s="9"/>
      <c r="K64" s="314"/>
      <c r="L64" s="10"/>
    </row>
    <row r="65" spans="1:12" ht="27.75" customHeight="1" x14ac:dyDescent="0.25">
      <c r="A65" s="313" t="s">
        <v>143</v>
      </c>
      <c r="B65" s="313"/>
      <c r="C65" s="313"/>
      <c r="D65" s="313"/>
      <c r="E65" s="313"/>
      <c r="F65" s="313"/>
      <c r="G65" s="313"/>
      <c r="H65" s="313"/>
      <c r="I65" s="100"/>
      <c r="J65" s="9"/>
      <c r="K65" s="314"/>
      <c r="L65" s="10"/>
    </row>
    <row r="66" spans="1:12" ht="15.75" x14ac:dyDescent="0.25">
      <c r="A66" s="313" t="s">
        <v>144</v>
      </c>
      <c r="B66" s="313"/>
      <c r="C66" s="313"/>
      <c r="D66" s="313"/>
      <c r="E66" s="313"/>
      <c r="F66" s="313"/>
      <c r="G66" s="313"/>
      <c r="H66" s="313"/>
      <c r="I66" s="100"/>
      <c r="J66" s="9"/>
      <c r="K66" s="314"/>
      <c r="L66" s="10"/>
    </row>
    <row r="67" spans="1:12" ht="32.25" customHeight="1" x14ac:dyDescent="0.25">
      <c r="A67" s="294" t="s">
        <v>145</v>
      </c>
      <c r="B67" s="294"/>
      <c r="C67" s="294"/>
      <c r="D67" s="294"/>
      <c r="E67" s="294"/>
      <c r="F67" s="294"/>
      <c r="G67" s="294"/>
      <c r="H67" s="294"/>
      <c r="I67" s="294"/>
      <c r="J67" s="9"/>
      <c r="K67" s="10"/>
      <c r="L67" s="10"/>
    </row>
    <row r="68" spans="1:12" ht="15.75" x14ac:dyDescent="0.25">
      <c r="A68" s="9"/>
      <c r="B68" s="9"/>
      <c r="C68" s="9"/>
      <c r="D68" s="9"/>
      <c r="E68" s="9"/>
      <c r="F68" s="9"/>
      <c r="G68" s="9"/>
      <c r="H68" s="9"/>
      <c r="I68" s="9"/>
      <c r="J68" s="9"/>
      <c r="K68" s="10"/>
      <c r="L68" s="10"/>
    </row>
    <row r="69" spans="1:12" ht="33.75" customHeight="1" x14ac:dyDescent="0.25">
      <c r="A69" s="295" t="s">
        <v>146</v>
      </c>
      <c r="B69" s="296"/>
      <c r="C69" s="296"/>
      <c r="D69" s="296"/>
      <c r="E69" s="296"/>
      <c r="F69" s="296"/>
      <c r="G69" s="296"/>
      <c r="H69" s="297"/>
      <c r="I69" s="32" t="s">
        <v>147</v>
      </c>
      <c r="J69" s="9"/>
      <c r="K69" s="49" t="s">
        <v>148</v>
      </c>
      <c r="L69" s="10"/>
    </row>
    <row r="70" spans="1:12" ht="15.75" x14ac:dyDescent="0.25">
      <c r="A70" s="298" t="s">
        <v>149</v>
      </c>
      <c r="B70" s="299"/>
      <c r="C70" s="299"/>
      <c r="D70" s="299"/>
      <c r="E70" s="299"/>
      <c r="F70" s="299"/>
      <c r="G70" s="299"/>
      <c r="H70" s="300"/>
      <c r="I70" s="310"/>
      <c r="J70" s="9"/>
      <c r="K70" s="10"/>
      <c r="L70" s="10"/>
    </row>
    <row r="71" spans="1:12" ht="15.75" x14ac:dyDescent="0.25">
      <c r="A71" s="290" t="s">
        <v>228</v>
      </c>
      <c r="B71" s="291"/>
      <c r="C71" s="291"/>
      <c r="D71" s="291"/>
      <c r="E71" s="291"/>
      <c r="F71" s="291"/>
      <c r="G71" s="291"/>
      <c r="H71" s="292"/>
      <c r="I71" s="311"/>
      <c r="J71" s="9"/>
      <c r="K71" s="10"/>
      <c r="L71" s="10"/>
    </row>
    <row r="72" spans="1:12" ht="15.75" x14ac:dyDescent="0.25">
      <c r="A72" s="290" t="s">
        <v>211</v>
      </c>
      <c r="B72" s="291"/>
      <c r="C72" s="291"/>
      <c r="D72" s="291"/>
      <c r="E72" s="291"/>
      <c r="F72" s="291"/>
      <c r="G72" s="291"/>
      <c r="H72" s="292"/>
      <c r="I72" s="311"/>
      <c r="J72" s="9"/>
      <c r="K72" s="10"/>
      <c r="L72" s="10"/>
    </row>
    <row r="73" spans="1:12" ht="32.25" customHeight="1" x14ac:dyDescent="0.25">
      <c r="A73" s="287" t="s">
        <v>212</v>
      </c>
      <c r="B73" s="288"/>
      <c r="C73" s="288"/>
      <c r="D73" s="288"/>
      <c r="E73" s="288"/>
      <c r="F73" s="288"/>
      <c r="G73" s="288"/>
      <c r="H73" s="289"/>
      <c r="I73" s="311"/>
      <c r="J73" s="9"/>
      <c r="K73" s="10"/>
      <c r="L73" s="10"/>
    </row>
    <row r="74" spans="1:12" ht="33" customHeight="1" x14ac:dyDescent="0.25">
      <c r="A74" s="290" t="s">
        <v>229</v>
      </c>
      <c r="B74" s="291"/>
      <c r="C74" s="291"/>
      <c r="D74" s="291"/>
      <c r="E74" s="291"/>
      <c r="F74" s="291"/>
      <c r="G74" s="291"/>
      <c r="H74" s="292"/>
      <c r="I74" s="311"/>
      <c r="J74" s="9"/>
      <c r="K74" s="10"/>
      <c r="L74" s="10"/>
    </row>
    <row r="75" spans="1:12" ht="34.5" customHeight="1" x14ac:dyDescent="0.25">
      <c r="A75" s="290" t="s">
        <v>150</v>
      </c>
      <c r="B75" s="291"/>
      <c r="C75" s="291"/>
      <c r="D75" s="291"/>
      <c r="E75" s="291"/>
      <c r="F75" s="291"/>
      <c r="G75" s="291"/>
      <c r="H75" s="292"/>
      <c r="I75" s="311"/>
      <c r="J75" s="9"/>
    </row>
    <row r="76" spans="1:12" ht="15.75" x14ac:dyDescent="0.25">
      <c r="A76" s="309" t="s">
        <v>151</v>
      </c>
      <c r="B76" s="291"/>
      <c r="C76" s="291"/>
      <c r="D76" s="291"/>
      <c r="E76" s="291"/>
      <c r="F76" s="291"/>
      <c r="G76" s="291"/>
      <c r="I76" s="312"/>
      <c r="J76" s="9"/>
      <c r="K76" s="10"/>
      <c r="L76" s="10"/>
    </row>
    <row r="77" spans="1:12" ht="180.75" customHeight="1" x14ac:dyDescent="0.25">
      <c r="A77" s="301" t="s">
        <v>227</v>
      </c>
      <c r="B77" s="302"/>
      <c r="C77" s="302"/>
      <c r="D77" s="302"/>
      <c r="E77" s="302"/>
      <c r="F77" s="302"/>
      <c r="G77" s="302"/>
      <c r="H77" s="303"/>
      <c r="I77" s="107"/>
      <c r="J77" s="9"/>
      <c r="K77" s="10"/>
      <c r="L77" s="10"/>
    </row>
    <row r="78" spans="1:12" ht="33.75" customHeight="1" x14ac:dyDescent="0.25">
      <c r="A78" s="304" t="s">
        <v>213</v>
      </c>
      <c r="B78" s="305"/>
      <c r="C78" s="305"/>
      <c r="D78" s="305"/>
      <c r="E78" s="305"/>
      <c r="F78" s="305"/>
      <c r="G78" s="305"/>
      <c r="H78" s="306"/>
      <c r="I78" s="50"/>
      <c r="J78" s="9"/>
      <c r="K78" s="10"/>
      <c r="L78" s="10"/>
    </row>
    <row r="79" spans="1:12" ht="15.75" x14ac:dyDescent="0.25">
      <c r="A79" s="307" t="s">
        <v>152</v>
      </c>
      <c r="B79" s="299"/>
      <c r="C79" s="299"/>
      <c r="D79" s="299"/>
      <c r="E79" s="299"/>
      <c r="F79" s="299"/>
      <c r="G79" s="299"/>
      <c r="H79" s="308"/>
      <c r="I79" s="282" t="s">
        <v>33</v>
      </c>
      <c r="J79" s="9"/>
      <c r="K79" s="284" t="s">
        <v>153</v>
      </c>
      <c r="L79" s="10"/>
    </row>
    <row r="80" spans="1:12" ht="15.75" x14ac:dyDescent="0.25">
      <c r="A80" s="272" t="s">
        <v>154</v>
      </c>
      <c r="B80" s="293"/>
      <c r="C80" s="293"/>
      <c r="D80" s="293"/>
      <c r="E80" s="293"/>
      <c r="F80" s="293"/>
      <c r="G80" s="293"/>
      <c r="H80" s="51"/>
      <c r="I80" s="283"/>
      <c r="J80" s="9"/>
      <c r="K80" s="284"/>
      <c r="L80" s="10"/>
    </row>
    <row r="81" spans="1:39" ht="15.75" x14ac:dyDescent="0.25">
      <c r="A81" s="279" t="s">
        <v>155</v>
      </c>
      <c r="B81" s="280"/>
      <c r="C81" s="280"/>
      <c r="D81" s="280"/>
      <c r="E81" s="280"/>
      <c r="F81" s="280"/>
      <c r="G81" s="280"/>
      <c r="H81" s="281"/>
      <c r="I81" s="282" t="s">
        <v>49</v>
      </c>
      <c r="J81" s="9"/>
      <c r="K81" s="284" t="s">
        <v>156</v>
      </c>
      <c r="L81" s="10"/>
    </row>
    <row r="82" spans="1:39" ht="15.75" x14ac:dyDescent="0.25">
      <c r="A82" s="285" t="s">
        <v>157</v>
      </c>
      <c r="B82" s="286"/>
      <c r="C82" s="286"/>
      <c r="D82" s="286"/>
      <c r="E82" s="286"/>
      <c r="F82" s="286"/>
      <c r="G82" s="286"/>
      <c r="H82" s="52"/>
      <c r="I82" s="283"/>
      <c r="J82" s="9"/>
      <c r="K82" s="284"/>
      <c r="L82" s="10"/>
    </row>
    <row r="83" spans="1:39" ht="15.75" hidden="1" x14ac:dyDescent="0.25">
      <c r="A83" s="272"/>
      <c r="B83" s="273"/>
      <c r="C83" s="273"/>
      <c r="D83" s="273"/>
      <c r="E83" s="273"/>
      <c r="F83" s="273"/>
      <c r="G83" s="273"/>
      <c r="H83" s="274"/>
      <c r="I83" s="53"/>
      <c r="J83" s="9"/>
      <c r="K83" s="49"/>
      <c r="L83" s="10"/>
    </row>
    <row r="84" spans="1:39" ht="15.75" x14ac:dyDescent="0.25">
      <c r="G84" s="9"/>
      <c r="H84" s="9"/>
      <c r="I84" s="9"/>
      <c r="J84" s="9"/>
      <c r="K84" s="10"/>
      <c r="L84" s="10"/>
    </row>
    <row r="85" spans="1:39" ht="15.75" x14ac:dyDescent="0.25">
      <c r="A85" s="9"/>
      <c r="B85" s="9"/>
      <c r="C85" s="9"/>
      <c r="D85" s="9"/>
      <c r="E85" s="9"/>
      <c r="F85" s="9"/>
      <c r="G85" s="9"/>
      <c r="H85" s="9"/>
      <c r="I85" s="9"/>
      <c r="J85" s="9"/>
      <c r="K85" s="10"/>
      <c r="L85" s="10"/>
    </row>
    <row r="86" spans="1:39" ht="15.75" x14ac:dyDescent="0.25">
      <c r="A86" s="54"/>
      <c r="B86" s="54"/>
      <c r="C86" s="111" t="s">
        <v>290</v>
      </c>
      <c r="D86" s="9"/>
      <c r="E86" s="9"/>
      <c r="F86" s="9"/>
      <c r="G86" s="28"/>
      <c r="H86" s="275"/>
      <c r="I86" s="276"/>
      <c r="K86" s="49" t="s">
        <v>158</v>
      </c>
    </row>
    <row r="87" spans="1:39" ht="15.75" x14ac:dyDescent="0.25">
      <c r="A87" s="9"/>
      <c r="B87" s="55" t="s">
        <v>159</v>
      </c>
      <c r="C87" s="9"/>
      <c r="D87" s="9"/>
      <c r="E87" s="9"/>
      <c r="F87" s="9"/>
      <c r="G87" s="277" t="s">
        <v>160</v>
      </c>
      <c r="H87" s="277"/>
      <c r="I87" s="277"/>
    </row>
    <row r="88" spans="1:39" ht="29.25" customHeight="1" thickBot="1" x14ac:dyDescent="0.3">
      <c r="A88" s="9"/>
      <c r="B88" s="55"/>
      <c r="C88" s="9"/>
      <c r="D88" s="9"/>
      <c r="E88" s="9"/>
      <c r="F88" s="9"/>
      <c r="G88" s="56"/>
      <c r="H88" s="56"/>
      <c r="I88" s="56"/>
    </row>
    <row r="89" spans="1:39" ht="30.75" customHeight="1" thickTop="1" x14ac:dyDescent="0.25">
      <c r="A89" s="104" t="s">
        <v>221</v>
      </c>
      <c r="B89" s="103"/>
      <c r="C89" s="103"/>
      <c r="D89" s="103"/>
      <c r="E89" s="103"/>
      <c r="F89" s="103"/>
      <c r="G89" s="103"/>
      <c r="H89" s="103"/>
      <c r="I89" s="103"/>
      <c r="K89" s="278" t="s">
        <v>163</v>
      </c>
    </row>
    <row r="90" spans="1:39" ht="15.75" x14ac:dyDescent="0.25">
      <c r="A90" s="9" t="s">
        <v>161</v>
      </c>
      <c r="B90" s="9"/>
      <c r="C90" s="9"/>
      <c r="D90" s="28"/>
      <c r="E90" s="57" t="s">
        <v>162</v>
      </c>
      <c r="F90" s="28"/>
      <c r="G90" s="9"/>
      <c r="H90" s="58"/>
      <c r="I90" s="28" t="s">
        <v>289</v>
      </c>
      <c r="K90" s="278"/>
    </row>
    <row r="91" spans="1:39" ht="15.75" x14ac:dyDescent="0.25">
      <c r="A91" s="9"/>
      <c r="B91" s="9"/>
      <c r="C91" s="9"/>
      <c r="D91" s="55" t="s">
        <v>164</v>
      </c>
      <c r="F91" s="55" t="s">
        <v>165</v>
      </c>
      <c r="G91" s="9"/>
      <c r="H91" s="101" t="s">
        <v>159</v>
      </c>
      <c r="I91" s="102"/>
    </row>
    <row r="92" spans="1:39" s="4" customFormat="1" ht="15.75" x14ac:dyDescent="0.25">
      <c r="A92" s="9" t="s">
        <v>214</v>
      </c>
      <c r="B92" s="9"/>
      <c r="C92" s="9" t="s">
        <v>215</v>
      </c>
      <c r="D92" s="9"/>
      <c r="E92" s="10"/>
      <c r="F92" s="10"/>
      <c r="G92" s="10"/>
      <c r="H92" s="10"/>
      <c r="I92" s="10"/>
    </row>
    <row r="93" spans="1:39" s="5" customFormat="1" ht="15.75" x14ac:dyDescent="0.25">
      <c r="A93" s="109"/>
      <c r="B93" s="109"/>
      <c r="C93" s="110" t="s">
        <v>166</v>
      </c>
      <c r="D93" s="110" t="s">
        <v>167</v>
      </c>
      <c r="E93" s="109"/>
      <c r="F93" s="109"/>
      <c r="G93" s="109"/>
      <c r="H93" s="109"/>
      <c r="I93" s="109"/>
      <c r="L93" s="4"/>
      <c r="M93" s="4"/>
      <c r="N93" s="4"/>
      <c r="O93" s="4"/>
      <c r="P93" s="4"/>
      <c r="Q93" s="4"/>
      <c r="R93" s="4"/>
      <c r="S93" s="4"/>
      <c r="T93" s="4"/>
      <c r="U93" s="4"/>
      <c r="V93" s="4"/>
      <c r="W93" s="4"/>
      <c r="X93" s="4"/>
      <c r="Y93" s="4"/>
      <c r="Z93" s="59"/>
      <c r="AA93" s="4"/>
      <c r="AB93" s="4"/>
      <c r="AC93" s="4"/>
      <c r="AD93" s="4"/>
      <c r="AE93" s="4"/>
      <c r="AF93" s="4"/>
      <c r="AG93" s="4"/>
      <c r="AH93" s="4"/>
      <c r="AI93" s="4"/>
      <c r="AJ93" s="4"/>
      <c r="AK93" s="4"/>
      <c r="AL93" s="4"/>
      <c r="AM93" s="4"/>
    </row>
    <row r="94" spans="1:39" s="108" customFormat="1" ht="15.75" x14ac:dyDescent="0.25">
      <c r="A94" s="109"/>
      <c r="B94" s="109"/>
      <c r="C94" s="110" t="s">
        <v>168</v>
      </c>
      <c r="D94" s="110" t="s">
        <v>169</v>
      </c>
      <c r="E94" s="110"/>
      <c r="F94" s="109" t="str">
        <f>INDEX(I96:K115,MATCH(1,I96:I115,0),3)</f>
        <v>2.3.1.</v>
      </c>
      <c r="G94" s="109"/>
      <c r="H94" s="109"/>
      <c r="I94" s="10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row>
    <row r="95" spans="1:39" s="59" customFormat="1" ht="16.5" thickBot="1" x14ac:dyDescent="0.3">
      <c r="A95" s="9"/>
      <c r="B95" s="9"/>
      <c r="C95" s="90"/>
      <c r="E95" s="115"/>
      <c r="F95" s="115"/>
      <c r="G95" s="115"/>
      <c r="H95" s="115"/>
      <c r="I95" s="115"/>
    </row>
    <row r="96" spans="1:39" s="59" customFormat="1" ht="16.5" thickTop="1" x14ac:dyDescent="0.25">
      <c r="A96" s="335" t="s">
        <v>237</v>
      </c>
      <c r="B96" s="335"/>
      <c r="C96" s="335"/>
      <c r="D96" s="335"/>
      <c r="E96" s="335"/>
      <c r="F96" s="335"/>
      <c r="G96" s="335"/>
      <c r="H96" s="335"/>
      <c r="I96" s="125"/>
      <c r="J96" s="126"/>
      <c r="K96" s="127" t="str">
        <f>LEFT(A96,FIND(" ",A96,1)-1)</f>
        <v>1.5.5.</v>
      </c>
      <c r="L96" s="59">
        <f>IF(SUM(I97:I99)=0,0,1)</f>
        <v>0</v>
      </c>
    </row>
    <row r="97" spans="1:12" s="59" customFormat="1" ht="15.75" x14ac:dyDescent="0.25">
      <c r="A97" s="9"/>
      <c r="B97" s="9"/>
      <c r="C97" s="4" t="s">
        <v>29</v>
      </c>
      <c r="E97" s="90"/>
      <c r="F97" s="115"/>
      <c r="G97" s="115"/>
      <c r="H97" s="115"/>
      <c r="I97" s="125"/>
      <c r="J97" s="126"/>
      <c r="K97" s="126" t="str">
        <f>K96</f>
        <v>1.5.5.</v>
      </c>
      <c r="L97" s="4" t="s">
        <v>29</v>
      </c>
    </row>
    <row r="98" spans="1:12" s="59" customFormat="1" ht="15.75" x14ac:dyDescent="0.25">
      <c r="A98" s="9"/>
      <c r="B98" s="9"/>
      <c r="C98" s="4" t="s">
        <v>45</v>
      </c>
      <c r="E98" s="115"/>
      <c r="F98" s="115"/>
      <c r="G98" s="115"/>
      <c r="H98" s="115"/>
      <c r="I98" s="125"/>
      <c r="J98" s="126"/>
      <c r="K98" s="126" t="str">
        <f>K97</f>
        <v>1.5.5.</v>
      </c>
      <c r="L98" s="4" t="s">
        <v>45</v>
      </c>
    </row>
    <row r="99" spans="1:12" s="59" customFormat="1" ht="16.5" thickBot="1" x14ac:dyDescent="0.3">
      <c r="A99" s="9"/>
      <c r="B99" s="9"/>
      <c r="C99" s="4" t="s">
        <v>56</v>
      </c>
      <c r="E99" s="115"/>
      <c r="F99" s="115"/>
      <c r="G99" s="115"/>
      <c r="H99" s="115"/>
      <c r="I99" s="125"/>
      <c r="J99" s="126"/>
      <c r="K99" s="126" t="str">
        <f>K98</f>
        <v>1.5.5.</v>
      </c>
      <c r="L99" s="4" t="s">
        <v>56</v>
      </c>
    </row>
    <row r="100" spans="1:12" s="59" customFormat="1" ht="16.5" thickTop="1" x14ac:dyDescent="0.25">
      <c r="A100" s="335" t="s">
        <v>240</v>
      </c>
      <c r="B100" s="335"/>
      <c r="C100" s="335"/>
      <c r="D100" s="335"/>
      <c r="E100" s="335"/>
      <c r="F100" s="335"/>
      <c r="G100" s="335"/>
      <c r="H100" s="335"/>
      <c r="I100" s="125"/>
      <c r="J100" s="126"/>
      <c r="K100" s="127" t="str">
        <f>LEFT(A100,FIND(" ",A100,1)-1)</f>
        <v>2.3.1.</v>
      </c>
      <c r="L100" s="59">
        <f>IF(SUM(I101:I103)=0,0,1)</f>
        <v>1</v>
      </c>
    </row>
    <row r="101" spans="1:12" s="59" customFormat="1" ht="15.75" x14ac:dyDescent="0.25">
      <c r="A101" s="9"/>
      <c r="B101" s="9"/>
      <c r="C101" s="4" t="s">
        <v>29</v>
      </c>
      <c r="E101" s="115"/>
      <c r="F101" s="115"/>
      <c r="G101" s="115"/>
      <c r="H101" s="115"/>
      <c r="I101" s="125">
        <v>1</v>
      </c>
      <c r="J101" s="126"/>
      <c r="K101" s="126" t="str">
        <f>K100</f>
        <v>2.3.1.</v>
      </c>
      <c r="L101" s="4" t="s">
        <v>29</v>
      </c>
    </row>
    <row r="102" spans="1:12" s="59" customFormat="1" ht="15.75" x14ac:dyDescent="0.25">
      <c r="C102" s="4" t="s">
        <v>45</v>
      </c>
      <c r="I102" s="125">
        <v>4</v>
      </c>
      <c r="J102" s="126"/>
      <c r="K102" s="126" t="str">
        <f>K101</f>
        <v>2.3.1.</v>
      </c>
      <c r="L102" s="4" t="s">
        <v>45</v>
      </c>
    </row>
    <row r="103" spans="1:12" s="59" customFormat="1" ht="16.5" thickBot="1" x14ac:dyDescent="0.3">
      <c r="C103" s="4" t="s">
        <v>56</v>
      </c>
      <c r="I103" s="125"/>
      <c r="J103" s="126"/>
      <c r="K103" s="126" t="str">
        <f>K102</f>
        <v>2.3.1.</v>
      </c>
      <c r="L103" s="4" t="s">
        <v>56</v>
      </c>
    </row>
    <row r="104" spans="1:12" s="59" customFormat="1" ht="16.5" thickTop="1" x14ac:dyDescent="0.25">
      <c r="A104" s="335" t="s">
        <v>242</v>
      </c>
      <c r="B104" s="335"/>
      <c r="C104" s="335"/>
      <c r="D104" s="335"/>
      <c r="E104" s="335"/>
      <c r="F104" s="335"/>
      <c r="G104" s="335"/>
      <c r="H104" s="335"/>
      <c r="I104" s="125"/>
      <c r="J104" s="126"/>
      <c r="K104" s="127" t="str">
        <f>LEFT(A104,FIND(" ",A104,1)-1)</f>
        <v>2.7.1.</v>
      </c>
      <c r="L104" s="59">
        <f>IF(SUM(I105:I107)=0,0,1)</f>
        <v>1</v>
      </c>
    </row>
    <row r="105" spans="1:12" s="59" customFormat="1" ht="15.75" x14ac:dyDescent="0.25">
      <c r="C105" s="4" t="s">
        <v>29</v>
      </c>
      <c r="I105" s="125"/>
      <c r="J105" s="126"/>
      <c r="K105" s="126" t="str">
        <f>K104</f>
        <v>2.7.1.</v>
      </c>
      <c r="L105" s="4" t="s">
        <v>29</v>
      </c>
    </row>
    <row r="106" spans="1:12" s="59" customFormat="1" ht="15.75" x14ac:dyDescent="0.25">
      <c r="C106" s="4" t="s">
        <v>45</v>
      </c>
      <c r="I106" s="125">
        <v>2</v>
      </c>
      <c r="J106" s="126"/>
      <c r="K106" s="126" t="str">
        <f>K105</f>
        <v>2.7.1.</v>
      </c>
      <c r="L106" s="4" t="s">
        <v>45</v>
      </c>
    </row>
    <row r="107" spans="1:12" s="59" customFormat="1" ht="16.5" thickBot="1" x14ac:dyDescent="0.3">
      <c r="C107" s="4" t="s">
        <v>56</v>
      </c>
      <c r="I107" s="125"/>
      <c r="J107" s="126"/>
      <c r="K107" s="126" t="str">
        <f>K106</f>
        <v>2.7.1.</v>
      </c>
      <c r="L107" s="4" t="s">
        <v>56</v>
      </c>
    </row>
    <row r="108" spans="1:12" s="59" customFormat="1" ht="16.5" thickTop="1" x14ac:dyDescent="0.25">
      <c r="A108" s="335" t="s">
        <v>244</v>
      </c>
      <c r="B108" s="335"/>
      <c r="C108" s="335"/>
      <c r="D108" s="335"/>
      <c r="E108" s="335"/>
      <c r="F108" s="335"/>
      <c r="G108" s="335"/>
      <c r="H108" s="335"/>
      <c r="I108" s="125"/>
      <c r="J108" s="126"/>
      <c r="K108" s="127" t="str">
        <f>LEFT(A108,FIND(" ",A108,1)-1)</f>
        <v>4.1.3.</v>
      </c>
      <c r="L108" s="59">
        <f>IF(SUM(I109:I111)=0,0,1)</f>
        <v>1</v>
      </c>
    </row>
    <row r="109" spans="1:12" s="59" customFormat="1" ht="15.75" x14ac:dyDescent="0.25">
      <c r="A109" s="9"/>
      <c r="B109" s="9"/>
      <c r="C109" s="4" t="s">
        <v>29</v>
      </c>
      <c r="E109" s="115"/>
      <c r="F109" s="115"/>
      <c r="G109" s="115"/>
      <c r="H109" s="115"/>
      <c r="I109" s="125"/>
      <c r="J109" s="126"/>
      <c r="K109" s="126" t="str">
        <f>K108</f>
        <v>4.1.3.</v>
      </c>
      <c r="L109" s="4" t="s">
        <v>29</v>
      </c>
    </row>
    <row r="110" spans="1:12" s="59" customFormat="1" ht="15.75" x14ac:dyDescent="0.25">
      <c r="A110" s="9"/>
      <c r="B110" s="9"/>
      <c r="C110" s="4" t="s">
        <v>45</v>
      </c>
      <c r="E110" s="115"/>
      <c r="F110" s="115"/>
      <c r="G110" s="115"/>
      <c r="H110" s="115"/>
      <c r="I110" s="125">
        <v>3</v>
      </c>
      <c r="J110" s="126"/>
      <c r="K110" s="126" t="str">
        <f>K109</f>
        <v>4.1.3.</v>
      </c>
      <c r="L110" s="4" t="s">
        <v>45</v>
      </c>
    </row>
    <row r="111" spans="1:12" s="59" customFormat="1" ht="16.5" thickBot="1" x14ac:dyDescent="0.3">
      <c r="C111" s="4" t="s">
        <v>56</v>
      </c>
      <c r="I111" s="125"/>
      <c r="J111" s="126"/>
      <c r="K111" s="126" t="str">
        <f>K110</f>
        <v>4.1.3.</v>
      </c>
      <c r="L111" s="4" t="s">
        <v>56</v>
      </c>
    </row>
    <row r="112" spans="1:12" s="59" customFormat="1" ht="16.5" thickTop="1" x14ac:dyDescent="0.25">
      <c r="A112" s="335" t="s">
        <v>245</v>
      </c>
      <c r="B112" s="335"/>
      <c r="C112" s="335"/>
      <c r="D112" s="335"/>
      <c r="E112" s="335"/>
      <c r="F112" s="335"/>
      <c r="G112" s="335"/>
      <c r="H112" s="335"/>
      <c r="I112" s="125"/>
      <c r="J112" s="126"/>
      <c r="K112" s="127" t="str">
        <f>LEFT(A112,FIND(" ",A112,1)-1)</f>
        <v>4.2.1.</v>
      </c>
      <c r="L112" s="59">
        <f>IF(SUM(I113:I115)=0,0,1)</f>
        <v>0</v>
      </c>
    </row>
    <row r="113" spans="1:26" s="59" customFormat="1" ht="15.75" x14ac:dyDescent="0.25">
      <c r="A113" s="9"/>
      <c r="B113" s="9"/>
      <c r="C113" s="4" t="s">
        <v>29</v>
      </c>
      <c r="E113" s="115"/>
      <c r="F113" s="115"/>
      <c r="G113" s="115"/>
      <c r="H113" s="115"/>
      <c r="I113" s="125"/>
      <c r="J113" s="126"/>
      <c r="K113" s="126" t="str">
        <f>K112</f>
        <v>4.2.1.</v>
      </c>
      <c r="L113" s="4" t="s">
        <v>29</v>
      </c>
    </row>
    <row r="114" spans="1:26" s="59" customFormat="1" ht="15.75" x14ac:dyDescent="0.25">
      <c r="A114" s="9"/>
      <c r="B114" s="9"/>
      <c r="C114" s="4" t="s">
        <v>45</v>
      </c>
      <c r="E114" s="115"/>
      <c r="F114" s="115"/>
      <c r="G114" s="115"/>
      <c r="H114" s="115"/>
      <c r="I114" s="125"/>
      <c r="J114" s="126"/>
      <c r="K114" s="126" t="str">
        <f>K113</f>
        <v>4.2.1.</v>
      </c>
      <c r="L114" s="4" t="s">
        <v>45</v>
      </c>
    </row>
    <row r="115" spans="1:26" s="59" customFormat="1" ht="15.75" x14ac:dyDescent="0.25">
      <c r="A115" s="9"/>
      <c r="B115" s="9"/>
      <c r="C115" s="4" t="s">
        <v>56</v>
      </c>
      <c r="I115" s="125"/>
      <c r="J115" s="126"/>
      <c r="K115" s="126" t="str">
        <f>K114</f>
        <v>4.2.1.</v>
      </c>
      <c r="L115" s="4" t="s">
        <v>56</v>
      </c>
    </row>
    <row r="116" spans="1:26" s="59" customFormat="1" ht="15.75" x14ac:dyDescent="0.25">
      <c r="A116" s="9"/>
      <c r="B116" s="9"/>
      <c r="C116" s="90"/>
      <c r="D116" s="90"/>
      <c r="E116" s="115"/>
      <c r="F116" s="115"/>
      <c r="G116" s="115"/>
      <c r="H116" s="115"/>
      <c r="I116" s="115"/>
    </row>
    <row r="117" spans="1:26" s="59" customFormat="1" ht="15.75" x14ac:dyDescent="0.25">
      <c r="A117" s="9"/>
      <c r="B117" s="9"/>
      <c r="C117" s="90"/>
      <c r="D117" s="90"/>
      <c r="E117" s="115"/>
      <c r="F117" s="115"/>
      <c r="G117" s="115"/>
      <c r="H117" s="115"/>
    </row>
    <row r="118" spans="1:26" s="59" customFormat="1" ht="15.75" x14ac:dyDescent="0.25">
      <c r="A118" s="40">
        <v>1</v>
      </c>
      <c r="B118" s="115" t="str">
        <f>INDEX(I96:K115,MATCH(1,I96:I115,0),3)</f>
        <v>2.3.1.</v>
      </c>
      <c r="C118" s="128" t="str">
        <f>INDEX($I$96:$L$115,MATCH($A118,$I$96:$I$115,0),4)</f>
        <v>в пределах целевой квоты</v>
      </c>
      <c r="D118" s="59" t="str">
        <f t="shared" ref="D118:E121" si="0">IF(ISNA(B118),"-",B118)</f>
        <v>2.3.1.</v>
      </c>
      <c r="E118" s="59" t="str">
        <f t="shared" si="0"/>
        <v>в пределах целевой квоты</v>
      </c>
      <c r="F118" s="115"/>
      <c r="G118" s="115"/>
      <c r="H118" s="115"/>
      <c r="I118" s="115"/>
    </row>
    <row r="119" spans="1:26" s="59" customFormat="1" ht="15.75" x14ac:dyDescent="0.25">
      <c r="A119" s="40">
        <v>2</v>
      </c>
      <c r="B119" s="9" t="str">
        <f>INDEX(I96:K115,MATCH(2,I96:I115,0),3)</f>
        <v>2.7.1.</v>
      </c>
      <c r="C119" s="128" t="str">
        <f>INDEX($I$96:$L$115,MATCH($A119,$I$96:$I$115,0),4)</f>
        <v>в рамках контрольных цифр приема</v>
      </c>
      <c r="D119" s="59" t="str">
        <f t="shared" si="0"/>
        <v>2.7.1.</v>
      </c>
      <c r="E119" s="59" t="str">
        <f t="shared" si="0"/>
        <v>в рамках контрольных цифр приема</v>
      </c>
      <c r="F119" s="115"/>
      <c r="G119" s="115"/>
      <c r="H119" s="115"/>
      <c r="I119" s="115"/>
    </row>
    <row r="120" spans="1:26" s="59" customFormat="1" ht="15.75" x14ac:dyDescent="0.25">
      <c r="A120" s="124">
        <v>3</v>
      </c>
      <c r="B120" s="115" t="str">
        <f>INDEX(I96:K115,MATCH(3,I96:I115,0),3)</f>
        <v>4.1.3.</v>
      </c>
      <c r="C120" s="128" t="str">
        <f>INDEX($I$96:$L$115,MATCH($A120,$I$96:$I$115,0),4)</f>
        <v>в рамках контрольных цифр приема</v>
      </c>
      <c r="D120" s="59" t="str">
        <f t="shared" si="0"/>
        <v>4.1.3.</v>
      </c>
      <c r="E120" s="59" t="str">
        <f t="shared" si="0"/>
        <v>в рамках контрольных цифр приема</v>
      </c>
    </row>
    <row r="121" spans="1:26" s="59" customFormat="1" ht="15.75" x14ac:dyDescent="0.25">
      <c r="A121" s="124">
        <v>4</v>
      </c>
      <c r="B121" s="115" t="str">
        <f>INDEX(I96:K115,MATCH(4,I96:I115,0),3)</f>
        <v>2.3.1.</v>
      </c>
      <c r="C121" s="128" t="str">
        <f t="shared" ref="C121:C122" si="1">INDEX($I$96:$L$115,MATCH($A121,$I$96:$I$115,0),4)</f>
        <v>в рамках контрольных цифр приема</v>
      </c>
      <c r="D121" s="59" t="str">
        <f t="shared" si="0"/>
        <v>2.3.1.</v>
      </c>
      <c r="E121" s="59" t="str">
        <f t="shared" si="0"/>
        <v>в рамках контрольных цифр приема</v>
      </c>
    </row>
    <row r="122" spans="1:26" s="59" customFormat="1" ht="15.75" x14ac:dyDescent="0.25">
      <c r="A122" s="124">
        <v>5</v>
      </c>
      <c r="B122" s="115" t="e">
        <f>INDEX(I96:K115,MATCH(5,I96:I115,0),3)</f>
        <v>#N/A</v>
      </c>
      <c r="C122" s="128" t="e">
        <f t="shared" si="1"/>
        <v>#N/A</v>
      </c>
      <c r="D122" s="59" t="str">
        <f>IF(ISNA(B122),"-",B122)</f>
        <v>-</v>
      </c>
      <c r="E122" s="59" t="str">
        <f>IF(ISNA(C122),"-",C122)</f>
        <v>-</v>
      </c>
    </row>
    <row r="123" spans="1:26" s="59" customFormat="1" ht="15.75" x14ac:dyDescent="0.25">
      <c r="A123" s="124"/>
      <c r="B123" s="115"/>
    </row>
    <row r="124" spans="1:26" s="59" customFormat="1" ht="15.75" x14ac:dyDescent="0.25">
      <c r="A124" s="118"/>
      <c r="B124" s="115"/>
    </row>
    <row r="125" spans="1:26" s="59" customFormat="1" ht="15.75" x14ac:dyDescent="0.25">
      <c r="A125" s="117"/>
      <c r="C125" s="59" t="str">
        <f>IF(B125=0,"",B125)</f>
        <v/>
      </c>
    </row>
    <row r="126" spans="1:26" s="59" customFormat="1" ht="15.75" x14ac:dyDescent="0.25">
      <c r="A126" s="117"/>
      <c r="C126" s="59" t="s">
        <v>292</v>
      </c>
      <c r="G126" s="59" t="str">
        <f>K96</f>
        <v>1.5.5.</v>
      </c>
      <c r="H126" s="59">
        <f>L96</f>
        <v>0</v>
      </c>
      <c r="I126" s="59" t="str">
        <f>IF(H126=0," - ",LOOKUP(G126,$C$142:$C$166,$B$142:$B$166))</f>
        <v xml:space="preserve"> - </v>
      </c>
    </row>
    <row r="127" spans="1:26" s="59" customFormat="1" ht="15.75" x14ac:dyDescent="0.25">
      <c r="A127" s="117" t="s">
        <v>293</v>
      </c>
      <c r="C127" s="59" t="str">
        <f t="array" ref="C127">IFERROR(INDEX(A127:A131,MATCH(0,COUNTIF(C126:$C$126,A127:A131)+IF(COUNTIF(A127:A131,A127:A131)&gt;1,0,1),0)),"")</f>
        <v>rjkz</v>
      </c>
      <c r="F127" s="117">
        <f>I135</f>
        <v>0</v>
      </c>
      <c r="G127" s="59" t="str">
        <f>K100</f>
        <v>2.3.1.</v>
      </c>
      <c r="H127" s="59">
        <f>L100</f>
        <v>1</v>
      </c>
      <c r="I127" s="59" t="str">
        <f t="shared" ref="I127:I130" si="2">IF(H127=0," - ",LOOKUP(G127,$C$142:$C$166,$B$142:$B$166))</f>
        <v>Информатика и вычислительная техника</v>
      </c>
    </row>
    <row r="128" spans="1:26" s="59" customFormat="1" ht="15.75" x14ac:dyDescent="0.25">
      <c r="A128" s="117" t="s">
        <v>293</v>
      </c>
      <c r="C128" s="59" t="str">
        <f t="array" ref="C128">IFERROR(INDEX(A128:A132,MATCH(0,COUNTIF(C$126:$C127,A128:A132)+IF(COUNTIF(A128:A132,A128:A132)&gt;1,0,1),0)),"")</f>
        <v>vbif</v>
      </c>
      <c r="D128" s="4"/>
      <c r="E128" s="4"/>
      <c r="F128" s="117">
        <f>J135</f>
        <v>0</v>
      </c>
      <c r="G128" s="4" t="str">
        <f>K104</f>
        <v>2.7.1.</v>
      </c>
      <c r="H128" s="4">
        <f>L104</f>
        <v>1</v>
      </c>
      <c r="I128" s="59" t="str">
        <f t="shared" si="2"/>
        <v>Технология продуктов питания</v>
      </c>
      <c r="Z128" s="4"/>
    </row>
    <row r="129" spans="1:9" s="4" customFormat="1" ht="15.75" x14ac:dyDescent="0.25">
      <c r="A129" s="117" t="s">
        <v>294</v>
      </c>
      <c r="B129" s="59"/>
      <c r="C129" s="59" t="str">
        <f t="array" ref="C129">IFERROR(INDEX(A129:A133,MATCH(0,COUNTIF(C$126:$C128,A129:A133)+IF(COUNTIF(A129:A133,A129:A133)&gt;1,0,1),0)),"")</f>
        <v/>
      </c>
      <c r="F129" s="117">
        <f>K135</f>
        <v>0</v>
      </c>
      <c r="G129" s="4" t="str">
        <f>K108</f>
        <v>4.1.3.</v>
      </c>
      <c r="H129" s="4">
        <f>L108</f>
        <v>1</v>
      </c>
      <c r="I129" s="59" t="str">
        <f t="shared" si="2"/>
        <v>Агрохимия, агропочвоведение, защита и карантин растений</v>
      </c>
    </row>
    <row r="130" spans="1:9" s="4" customFormat="1" ht="15.75" x14ac:dyDescent="0.25">
      <c r="A130" s="117" t="s">
        <v>294</v>
      </c>
      <c r="B130" s="59"/>
      <c r="C130" s="59" t="str">
        <f t="array" ref="C130">IFERROR(INDEX(A130:A134,MATCH(0,COUNTIF(C$126:$C129,A130:A134)+IF(COUNTIF(A130:A134,A130:A134)&gt;1,0,1),0)),"")</f>
        <v/>
      </c>
      <c r="F130" s="117">
        <f>L135</f>
        <v>0</v>
      </c>
      <c r="G130" s="4" t="str">
        <f>K112</f>
        <v>4.2.1.</v>
      </c>
      <c r="H130" s="4">
        <f>L112</f>
        <v>0</v>
      </c>
      <c r="I130" s="59" t="str">
        <f t="shared" si="2"/>
        <v xml:space="preserve"> - </v>
      </c>
    </row>
    <row r="131" spans="1:9" s="4" customFormat="1" ht="15.75" x14ac:dyDescent="0.25">
      <c r="A131" s="117" t="s">
        <v>294</v>
      </c>
      <c r="C131" s="59" t="str">
        <f t="array" ref="C131">IFERROR(INDEX(A131:A135,MATCH(0,COUNTIF(C$126:$C130,A131:A135)+IF(COUNTIF(A131:A135,A131:A135)&gt;1,0,1),0)),"")</f>
        <v/>
      </c>
      <c r="F131" s="117">
        <f>M135</f>
        <v>0</v>
      </c>
    </row>
    <row r="132" spans="1:9" s="4" customFormat="1" ht="15.75" x14ac:dyDescent="0.25">
      <c r="A132" s="124"/>
    </row>
    <row r="133" spans="1:9" s="4" customFormat="1" x14ac:dyDescent="0.25"/>
    <row r="134" spans="1:9" s="4" customFormat="1" x14ac:dyDescent="0.25">
      <c r="D134" s="4" t="s">
        <v>284</v>
      </c>
      <c r="E134" s="4" t="s">
        <v>285</v>
      </c>
      <c r="F134" s="4" t="s">
        <v>286</v>
      </c>
      <c r="G134" s="4" t="s">
        <v>287</v>
      </c>
      <c r="H134" s="4" t="s">
        <v>288</v>
      </c>
    </row>
    <row r="135" spans="1:9" s="4" customFormat="1" x14ac:dyDescent="0.25">
      <c r="D135" s="4" t="str">
        <f>J29</f>
        <v>1.5.5.</v>
      </c>
      <c r="E135" s="4" t="str">
        <f>J31</f>
        <v>5.1.1.</v>
      </c>
      <c r="F135" s="4" t="str">
        <f>J33</f>
        <v>5.1.3.</v>
      </c>
      <c r="G135" s="4" t="str">
        <f>J35</f>
        <v>5.8.4.</v>
      </c>
      <c r="H135" s="4" t="str">
        <f>J37</f>
        <v>5.1.4.</v>
      </c>
    </row>
    <row r="136" spans="1:9" s="4" customFormat="1" x14ac:dyDescent="0.25">
      <c r="A136" s="4" t="s">
        <v>29</v>
      </c>
      <c r="D136" s="4" t="str">
        <f>LOOKUP(D135,$C$142:$C$166,$F$142:$F$166)</f>
        <v>НЕТ</v>
      </c>
      <c r="E136" s="4" t="str">
        <f t="shared" ref="E136:H136" si="3">LOOKUP(E135,$C$142:$C$166,$F$142:$F$166)</f>
        <v>НЕТ</v>
      </c>
      <c r="F136" s="4" t="str">
        <f t="shared" si="3"/>
        <v>НЕТ</v>
      </c>
      <c r="G136" s="4" t="str">
        <f t="shared" si="3"/>
        <v>НЕТ</v>
      </c>
      <c r="H136" s="4" t="str">
        <f t="shared" si="3"/>
        <v>НЕТ</v>
      </c>
    </row>
    <row r="137" spans="1:9" s="4" customFormat="1" x14ac:dyDescent="0.25">
      <c r="A137" s="4" t="s">
        <v>45</v>
      </c>
      <c r="D137" s="4" t="str">
        <f>LOOKUP(D135,$C$142:$C$166,$G$142:$G$166)</f>
        <v>НЕТ</v>
      </c>
      <c r="E137" s="4" t="str">
        <f t="shared" ref="E137:H137" si="4">LOOKUP(E135,$C$142:$C$166,$G$142:$G$166)</f>
        <v>НЕТ</v>
      </c>
      <c r="F137" s="4" t="str">
        <f t="shared" si="4"/>
        <v>НЕТ</v>
      </c>
      <c r="G137" s="4" t="str">
        <f t="shared" si="4"/>
        <v>НЕТ</v>
      </c>
      <c r="H137" s="4" t="str">
        <f t="shared" si="4"/>
        <v>НЕТ</v>
      </c>
    </row>
    <row r="138" spans="1:9" s="4" customFormat="1" x14ac:dyDescent="0.25">
      <c r="A138" s="4" t="s">
        <v>56</v>
      </c>
      <c r="D138" s="4" t="str">
        <f>LOOKUP(D135,$C$142:$C$166,$H$142:$H$166)</f>
        <v>ДА</v>
      </c>
      <c r="E138" s="4" t="str">
        <f t="shared" ref="E138:G138" si="5">LOOKUP(E135,$C$142:$C$166,$H$142:$H$166)</f>
        <v>ДА</v>
      </c>
      <c r="F138" s="4" t="str">
        <f t="shared" si="5"/>
        <v>ДА</v>
      </c>
      <c r="G138" s="4" t="str">
        <f t="shared" si="5"/>
        <v>ДА</v>
      </c>
      <c r="H138" s="4" t="str">
        <f>LOOKUP(H135,$C$142:$C$166,$H$142:$H$166)</f>
        <v>ДА</v>
      </c>
    </row>
    <row r="139" spans="1:9" s="4" customFormat="1" x14ac:dyDescent="0.25"/>
    <row r="140" spans="1:9" s="4" customFormat="1" x14ac:dyDescent="0.25"/>
    <row r="141" spans="1:9" s="4" customFormat="1" x14ac:dyDescent="0.25">
      <c r="F141" s="4" t="s">
        <v>29</v>
      </c>
      <c r="G141" s="4" t="s">
        <v>45</v>
      </c>
      <c r="H141" s="4" t="s">
        <v>56</v>
      </c>
    </row>
    <row r="142" spans="1:9" s="4" customFormat="1" ht="15.75" x14ac:dyDescent="0.25">
      <c r="A142" s="9" t="s">
        <v>238</v>
      </c>
      <c r="B142" s="9" t="s">
        <v>168</v>
      </c>
      <c r="C142" s="4" t="str">
        <f>LEFT(A142,FIND(" ",A142,1)-1)</f>
        <v>1.5.15.</v>
      </c>
      <c r="F142" s="4" t="s">
        <v>175</v>
      </c>
      <c r="G142" s="4" t="s">
        <v>175</v>
      </c>
      <c r="H142" s="4" t="s">
        <v>175</v>
      </c>
    </row>
    <row r="143" spans="1:9" s="4" customFormat="1" ht="15.75" x14ac:dyDescent="0.25">
      <c r="A143" s="9" t="s">
        <v>237</v>
      </c>
      <c r="B143" s="9" t="s">
        <v>262</v>
      </c>
      <c r="C143" s="4" t="str">
        <f t="shared" ref="C143:C166" si="6">LEFT(A143,FIND(" ",A143,1)-1)</f>
        <v>1.5.5.</v>
      </c>
      <c r="F143" s="4" t="s">
        <v>174</v>
      </c>
      <c r="G143" s="4" t="s">
        <v>174</v>
      </c>
      <c r="H143" s="4" t="s">
        <v>175</v>
      </c>
    </row>
    <row r="144" spans="1:9" s="4" customFormat="1" ht="15.75" x14ac:dyDescent="0.25">
      <c r="A144" s="9" t="s">
        <v>239</v>
      </c>
      <c r="B144" s="9" t="s">
        <v>263</v>
      </c>
      <c r="C144" s="4" t="str">
        <f t="shared" si="6"/>
        <v>1.6.15.</v>
      </c>
      <c r="F144" s="4" t="s">
        <v>175</v>
      </c>
      <c r="G144" s="4" t="s">
        <v>175</v>
      </c>
      <c r="H144" s="4" t="s">
        <v>175</v>
      </c>
    </row>
    <row r="145" spans="1:26" s="4" customFormat="1" ht="15.75" x14ac:dyDescent="0.25">
      <c r="A145" s="9" t="s">
        <v>240</v>
      </c>
      <c r="B145" s="9" t="s">
        <v>170</v>
      </c>
      <c r="C145" s="4" t="str">
        <f t="shared" si="6"/>
        <v>2.3.1.</v>
      </c>
      <c r="F145" s="4" t="s">
        <v>175</v>
      </c>
      <c r="G145" s="4" t="s">
        <v>175</v>
      </c>
      <c r="H145" s="4" t="s">
        <v>175</v>
      </c>
    </row>
    <row r="146" spans="1:26" s="4" customFormat="1" ht="15.75" x14ac:dyDescent="0.25">
      <c r="A146" s="9" t="s">
        <v>241</v>
      </c>
      <c r="B146" s="9" t="s">
        <v>170</v>
      </c>
      <c r="C146" s="4" t="str">
        <f t="shared" si="6"/>
        <v>2.3.4.</v>
      </c>
      <c r="F146" s="4" t="s">
        <v>175</v>
      </c>
      <c r="G146" s="4" t="s">
        <v>175</v>
      </c>
      <c r="H146" s="4" t="s">
        <v>175</v>
      </c>
    </row>
    <row r="147" spans="1:26" s="4" customFormat="1" ht="15.75" x14ac:dyDescent="0.25">
      <c r="A147" s="9" t="s">
        <v>242</v>
      </c>
      <c r="B147" s="9" t="s">
        <v>264</v>
      </c>
      <c r="C147" s="4" t="str">
        <f t="shared" si="6"/>
        <v>2.7.1.</v>
      </c>
      <c r="F147" s="4" t="s">
        <v>175</v>
      </c>
      <c r="G147" s="4" t="s">
        <v>175</v>
      </c>
      <c r="H147" s="4" t="s">
        <v>175</v>
      </c>
    </row>
    <row r="148" spans="1:26" s="4" customFormat="1" ht="15.75" x14ac:dyDescent="0.25">
      <c r="A148" s="9" t="s">
        <v>243</v>
      </c>
      <c r="B148" s="9" t="s">
        <v>265</v>
      </c>
      <c r="C148" s="4" t="str">
        <f t="shared" si="6"/>
        <v>4.1.1.</v>
      </c>
      <c r="F148" s="4" t="s">
        <v>175</v>
      </c>
      <c r="G148" s="4" t="s">
        <v>175</v>
      </c>
      <c r="H148" s="4" t="s">
        <v>175</v>
      </c>
    </row>
    <row r="149" spans="1:26" s="4" customFormat="1" ht="15.75" x14ac:dyDescent="0.25">
      <c r="A149" s="9" t="s">
        <v>244</v>
      </c>
      <c r="B149" s="9" t="s">
        <v>266</v>
      </c>
      <c r="C149" s="4" t="str">
        <f t="shared" si="6"/>
        <v>4.1.3.</v>
      </c>
      <c r="F149" s="4" t="s">
        <v>175</v>
      </c>
      <c r="G149" s="4" t="s">
        <v>175</v>
      </c>
      <c r="H149" s="4" t="s">
        <v>175</v>
      </c>
    </row>
    <row r="150" spans="1:26" s="4" customFormat="1" ht="15.75" x14ac:dyDescent="0.25">
      <c r="A150" s="9" t="s">
        <v>245</v>
      </c>
      <c r="B150" s="9" t="s">
        <v>267</v>
      </c>
      <c r="C150" s="4" t="str">
        <f t="shared" si="6"/>
        <v>4.2.1.</v>
      </c>
      <c r="F150" s="4" t="s">
        <v>175</v>
      </c>
      <c r="G150" s="4" t="s">
        <v>175</v>
      </c>
      <c r="H150" s="4" t="s">
        <v>175</v>
      </c>
    </row>
    <row r="151" spans="1:26" s="4" customFormat="1" ht="15.75" x14ac:dyDescent="0.25">
      <c r="A151" s="9" t="s">
        <v>246</v>
      </c>
      <c r="B151" s="9" t="s">
        <v>267</v>
      </c>
      <c r="C151" s="4" t="str">
        <f t="shared" si="6"/>
        <v>4.2.2.</v>
      </c>
      <c r="F151" s="4" t="s">
        <v>174</v>
      </c>
      <c r="G151" s="4" t="s">
        <v>174</v>
      </c>
      <c r="H151" s="4" t="s">
        <v>175</v>
      </c>
    </row>
    <row r="152" spans="1:26" s="4" customFormat="1" ht="15.75" x14ac:dyDescent="0.25">
      <c r="A152" s="9" t="s">
        <v>247</v>
      </c>
      <c r="B152" s="9" t="s">
        <v>267</v>
      </c>
      <c r="C152" s="4" t="str">
        <f t="shared" si="6"/>
        <v>4.2.3.</v>
      </c>
      <c r="F152" s="4" t="s">
        <v>174</v>
      </c>
      <c r="G152" s="4" t="s">
        <v>174</v>
      </c>
      <c r="H152" s="4" t="s">
        <v>175</v>
      </c>
    </row>
    <row r="153" spans="1:26" s="4" customFormat="1" ht="15.75" x14ac:dyDescent="0.25">
      <c r="A153" s="9" t="s">
        <v>248</v>
      </c>
      <c r="B153" s="9" t="s">
        <v>268</v>
      </c>
      <c r="C153" s="4" t="str">
        <f t="shared" si="6"/>
        <v>4.2.4.</v>
      </c>
      <c r="F153" s="4" t="s">
        <v>175</v>
      </c>
      <c r="G153" s="4" t="s">
        <v>175</v>
      </c>
      <c r="H153" s="4" t="s">
        <v>175</v>
      </c>
    </row>
    <row r="154" spans="1:26" s="4" customFormat="1" ht="15.75" x14ac:dyDescent="0.25">
      <c r="A154" s="9" t="s">
        <v>249</v>
      </c>
      <c r="B154" s="9" t="s">
        <v>268</v>
      </c>
      <c r="C154" s="4" t="str">
        <f t="shared" si="6"/>
        <v>4.2.5.</v>
      </c>
      <c r="F154" s="4" t="s">
        <v>175</v>
      </c>
      <c r="G154" s="4" t="s">
        <v>175</v>
      </c>
      <c r="H154" s="4" t="s">
        <v>175</v>
      </c>
    </row>
    <row r="155" spans="1:26" s="4" customFormat="1" ht="15.75" x14ac:dyDescent="0.25">
      <c r="A155" s="9" t="s">
        <v>250</v>
      </c>
      <c r="B155" s="9" t="s">
        <v>269</v>
      </c>
      <c r="C155" s="4" t="str">
        <f t="shared" si="6"/>
        <v>4.2.6.</v>
      </c>
      <c r="F155" s="4" t="s">
        <v>174</v>
      </c>
      <c r="G155" s="4" t="s">
        <v>174</v>
      </c>
      <c r="H155" s="4" t="s">
        <v>175</v>
      </c>
    </row>
    <row r="156" spans="1:26" s="4" customFormat="1" ht="15.75" x14ac:dyDescent="0.25">
      <c r="A156" s="9" t="s">
        <v>251</v>
      </c>
      <c r="B156" s="9" t="s">
        <v>171</v>
      </c>
      <c r="C156" s="4" t="str">
        <f t="shared" si="6"/>
        <v>4.3.1.</v>
      </c>
      <c r="D156" s="92"/>
      <c r="E156" s="90"/>
      <c r="F156" s="4" t="s">
        <v>175</v>
      </c>
      <c r="G156" s="4" t="s">
        <v>175</v>
      </c>
      <c r="H156" s="4" t="s">
        <v>175</v>
      </c>
      <c r="I156" s="59"/>
      <c r="Z156" s="59"/>
    </row>
    <row r="157" spans="1:26" s="59" customFormat="1" ht="15.75" x14ac:dyDescent="0.25">
      <c r="A157" s="9" t="s">
        <v>252</v>
      </c>
      <c r="B157" s="9" t="s">
        <v>270</v>
      </c>
      <c r="C157" s="4" t="str">
        <f t="shared" si="6"/>
        <v>4.3.2.</v>
      </c>
      <c r="D157" s="92"/>
      <c r="E157" s="90"/>
      <c r="F157" s="4" t="s">
        <v>175</v>
      </c>
      <c r="G157" s="4" t="s">
        <v>175</v>
      </c>
      <c r="H157" s="4" t="s">
        <v>175</v>
      </c>
    </row>
    <row r="158" spans="1:26" s="59" customFormat="1" ht="15.75" x14ac:dyDescent="0.25">
      <c r="A158" s="9" t="s">
        <v>253</v>
      </c>
      <c r="B158" s="9" t="s">
        <v>264</v>
      </c>
      <c r="C158" s="4" t="str">
        <f t="shared" si="6"/>
        <v>4.3.3.</v>
      </c>
      <c r="D158" s="92"/>
      <c r="E158" s="90"/>
      <c r="F158" s="4" t="s">
        <v>175</v>
      </c>
      <c r="G158" s="4" t="s">
        <v>175</v>
      </c>
      <c r="H158" s="4" t="s">
        <v>175</v>
      </c>
    </row>
    <row r="159" spans="1:26" s="59" customFormat="1" ht="15.75" x14ac:dyDescent="0.25">
      <c r="A159" s="9" t="s">
        <v>254</v>
      </c>
      <c r="B159" s="9" t="s">
        <v>271</v>
      </c>
      <c r="C159" s="4" t="str">
        <f t="shared" si="6"/>
        <v>5.1.1.</v>
      </c>
      <c r="D159" s="92"/>
      <c r="E159" s="90"/>
      <c r="F159" s="4" t="s">
        <v>174</v>
      </c>
      <c r="G159" s="4" t="s">
        <v>174</v>
      </c>
      <c r="H159" s="4" t="s">
        <v>175</v>
      </c>
    </row>
    <row r="160" spans="1:26" s="59" customFormat="1" ht="15.75" x14ac:dyDescent="0.25">
      <c r="A160" s="9" t="s">
        <v>255</v>
      </c>
      <c r="B160" s="9" t="s">
        <v>272</v>
      </c>
      <c r="C160" s="4" t="str">
        <f t="shared" si="6"/>
        <v>5.1.3.</v>
      </c>
      <c r="D160" s="92"/>
      <c r="E160" s="90"/>
      <c r="F160" s="4" t="s">
        <v>174</v>
      </c>
      <c r="G160" s="4" t="s">
        <v>174</v>
      </c>
      <c r="H160" s="4" t="s">
        <v>175</v>
      </c>
    </row>
    <row r="161" spans="1:8" s="59" customFormat="1" ht="15.75" x14ac:dyDescent="0.25">
      <c r="A161" s="9" t="s">
        <v>256</v>
      </c>
      <c r="B161" s="9" t="s">
        <v>273</v>
      </c>
      <c r="C161" s="4" t="str">
        <f t="shared" si="6"/>
        <v>5.1.4.</v>
      </c>
      <c r="D161" s="92"/>
      <c r="E161" s="90"/>
      <c r="F161" s="4" t="s">
        <v>174</v>
      </c>
      <c r="G161" s="4" t="s">
        <v>174</v>
      </c>
      <c r="H161" s="4" t="s">
        <v>175</v>
      </c>
    </row>
    <row r="162" spans="1:8" s="59" customFormat="1" ht="15.75" x14ac:dyDescent="0.25">
      <c r="A162" s="9" t="s">
        <v>257</v>
      </c>
      <c r="B162" s="9" t="s">
        <v>172</v>
      </c>
      <c r="C162" s="4" t="str">
        <f t="shared" si="6"/>
        <v>5.2.3.</v>
      </c>
      <c r="D162" s="92"/>
      <c r="E162" s="90"/>
      <c r="F162" s="4" t="s">
        <v>174</v>
      </c>
      <c r="G162" s="4" t="s">
        <v>174</v>
      </c>
      <c r="H162" s="4" t="s">
        <v>175</v>
      </c>
    </row>
    <row r="163" spans="1:8" s="59" customFormat="1" ht="15.75" x14ac:dyDescent="0.25">
      <c r="A163" s="9" t="s">
        <v>258</v>
      </c>
      <c r="B163" s="9" t="s">
        <v>274</v>
      </c>
      <c r="C163" s="4" t="str">
        <f t="shared" si="6"/>
        <v>5.6.1.</v>
      </c>
      <c r="D163" s="92"/>
      <c r="E163" s="90"/>
      <c r="F163" s="4" t="s">
        <v>175</v>
      </c>
      <c r="G163" s="4" t="s">
        <v>175</v>
      </c>
      <c r="H163" s="4" t="s">
        <v>175</v>
      </c>
    </row>
    <row r="164" spans="1:8" s="59" customFormat="1" ht="15.75" x14ac:dyDescent="0.25">
      <c r="A164" s="9" t="s">
        <v>259</v>
      </c>
      <c r="B164" s="9" t="s">
        <v>173</v>
      </c>
      <c r="C164" s="4" t="str">
        <f t="shared" si="6"/>
        <v>5.7.7.</v>
      </c>
      <c r="D164" s="92"/>
      <c r="E164" s="90"/>
      <c r="F164" s="4" t="s">
        <v>174</v>
      </c>
      <c r="G164" s="4" t="s">
        <v>174</v>
      </c>
      <c r="H164" s="4" t="s">
        <v>175</v>
      </c>
    </row>
    <row r="165" spans="1:8" s="59" customFormat="1" ht="15.75" x14ac:dyDescent="0.25">
      <c r="A165" s="9" t="s">
        <v>260</v>
      </c>
      <c r="B165" s="9" t="s">
        <v>275</v>
      </c>
      <c r="C165" s="4" t="str">
        <f t="shared" si="6"/>
        <v>5.8.4.</v>
      </c>
      <c r="D165" s="92"/>
      <c r="E165" s="90"/>
      <c r="F165" s="4" t="s">
        <v>174</v>
      </c>
      <c r="G165" s="4" t="s">
        <v>174</v>
      </c>
      <c r="H165" s="4" t="s">
        <v>175</v>
      </c>
    </row>
    <row r="166" spans="1:8" s="59" customFormat="1" ht="15.75" x14ac:dyDescent="0.25">
      <c r="A166" s="9" t="s">
        <v>261</v>
      </c>
      <c r="B166" s="9" t="s">
        <v>276</v>
      </c>
      <c r="C166" s="4" t="str">
        <f t="shared" si="6"/>
        <v>5.8.7.</v>
      </c>
      <c r="D166" s="92"/>
      <c r="E166" s="90"/>
      <c r="F166" s="4" t="s">
        <v>174</v>
      </c>
      <c r="G166" s="4" t="s">
        <v>174</v>
      </c>
      <c r="H166" s="4" t="s">
        <v>175</v>
      </c>
    </row>
    <row r="167" spans="1:8" s="59" customFormat="1" x14ac:dyDescent="0.25">
      <c r="A167" s="90"/>
      <c r="C167" s="91"/>
      <c r="D167" s="92"/>
      <c r="E167" s="90"/>
    </row>
    <row r="168" spans="1:8" s="59" customFormat="1" x14ac:dyDescent="0.25">
      <c r="A168" s="90"/>
      <c r="C168" s="91"/>
      <c r="D168" s="92"/>
      <c r="E168" s="90"/>
    </row>
    <row r="169" spans="1:8" s="59" customFormat="1" x14ac:dyDescent="0.25">
      <c r="A169" s="90"/>
      <c r="C169" s="91"/>
      <c r="D169" s="92"/>
      <c r="E169" s="90"/>
    </row>
    <row r="170" spans="1:8" s="59" customFormat="1" x14ac:dyDescent="0.25">
      <c r="A170" s="90"/>
      <c r="C170" s="91"/>
      <c r="D170" s="92"/>
      <c r="E170" s="90"/>
    </row>
    <row r="171" spans="1:8" s="59" customFormat="1" x14ac:dyDescent="0.25">
      <c r="A171" s="90"/>
      <c r="C171" s="91"/>
      <c r="D171" s="92"/>
      <c r="E171" s="90"/>
    </row>
    <row r="172" spans="1:8" s="59" customFormat="1" x14ac:dyDescent="0.25">
      <c r="A172" s="90"/>
      <c r="C172" s="91"/>
      <c r="D172" s="92"/>
      <c r="E172" s="90"/>
    </row>
    <row r="173" spans="1:8" s="59" customFormat="1" x14ac:dyDescent="0.25">
      <c r="A173" s="90"/>
      <c r="C173" s="91"/>
      <c r="D173" s="92"/>
      <c r="E173" s="90"/>
    </row>
    <row r="174" spans="1:8" s="59" customFormat="1" x14ac:dyDescent="0.25">
      <c r="A174" s="90"/>
      <c r="C174" s="91"/>
      <c r="D174" s="92"/>
      <c r="E174" s="90"/>
    </row>
    <row r="175" spans="1:8" s="59" customFormat="1" x14ac:dyDescent="0.25">
      <c r="A175" s="90"/>
      <c r="C175" s="91"/>
      <c r="D175" s="92"/>
      <c r="E175" s="90"/>
    </row>
    <row r="176" spans="1:8" s="59" customFormat="1" x14ac:dyDescent="0.25">
      <c r="A176" s="90"/>
      <c r="C176" s="91"/>
      <c r="D176" s="92"/>
      <c r="E176" s="90"/>
    </row>
    <row r="177" spans="1:26" s="59" customFormat="1" x14ac:dyDescent="0.25">
      <c r="A177" s="90"/>
      <c r="C177" s="91"/>
      <c r="D177" s="92"/>
      <c r="E177" s="90"/>
    </row>
    <row r="178" spans="1:26" s="59" customFormat="1" x14ac:dyDescent="0.25">
      <c r="A178" s="90"/>
      <c r="C178" s="91"/>
      <c r="D178" s="92"/>
      <c r="E178" s="90"/>
    </row>
    <row r="179" spans="1:26" s="59" customFormat="1" x14ac:dyDescent="0.25">
      <c r="A179" s="90"/>
      <c r="C179" s="91"/>
      <c r="D179" s="92"/>
      <c r="E179" s="90"/>
    </row>
    <row r="180" spans="1:26" s="59" customFormat="1" x14ac:dyDescent="0.25">
      <c r="A180" s="90"/>
      <c r="C180" s="91"/>
      <c r="D180" s="92"/>
      <c r="E180" s="90"/>
    </row>
    <row r="181" spans="1:26" s="59" customFormat="1" x14ac:dyDescent="0.25">
      <c r="A181" s="90"/>
      <c r="C181" s="91"/>
      <c r="D181" s="92"/>
      <c r="E181" s="90"/>
    </row>
    <row r="182" spans="1:26" s="59" customFormat="1" x14ac:dyDescent="0.25">
      <c r="A182" s="116"/>
      <c r="C182" s="91"/>
      <c r="D182" s="92"/>
      <c r="E182" s="116"/>
    </row>
    <row r="183" spans="1:26" s="59" customFormat="1" x14ac:dyDescent="0.25">
      <c r="A183" s="4"/>
      <c r="B183" s="4"/>
      <c r="C183" s="4"/>
      <c r="D183" s="4"/>
      <c r="E183" s="4"/>
      <c r="F183" s="4"/>
      <c r="G183" s="4"/>
      <c r="H183" s="4"/>
      <c r="I183" s="4"/>
      <c r="Z183" s="4"/>
    </row>
  </sheetData>
  <sortState ref="A138:H162">
    <sortCondition ref="A138:A162"/>
  </sortState>
  <mergeCells count="92">
    <mergeCell ref="A104:H104"/>
    <mergeCell ref="A108:H108"/>
    <mergeCell ref="A112:H112"/>
    <mergeCell ref="A47:C47"/>
    <mergeCell ref="D47:E47"/>
    <mergeCell ref="F47:H47"/>
    <mergeCell ref="A96:H96"/>
    <mergeCell ref="A100:H100"/>
    <mergeCell ref="A71:H71"/>
    <mergeCell ref="A61:H61"/>
    <mergeCell ref="E52:I52"/>
    <mergeCell ref="E53:F53"/>
    <mergeCell ref="G53:H53"/>
    <mergeCell ref="G54:H54"/>
    <mergeCell ref="A55:I55"/>
    <mergeCell ref="E58:I58"/>
    <mergeCell ref="B31:I31"/>
    <mergeCell ref="B15:C15"/>
    <mergeCell ref="D15:I15"/>
    <mergeCell ref="G24:I24"/>
    <mergeCell ref="D45:E45"/>
    <mergeCell ref="F45:H45"/>
    <mergeCell ref="D32:I32"/>
    <mergeCell ref="B33:I33"/>
    <mergeCell ref="D34:I34"/>
    <mergeCell ref="B35:I35"/>
    <mergeCell ref="A40:C42"/>
    <mergeCell ref="C22:I22"/>
    <mergeCell ref="D24:E24"/>
    <mergeCell ref="A26:I26"/>
    <mergeCell ref="A28:H28"/>
    <mergeCell ref="D30:I30"/>
    <mergeCell ref="B29:I29"/>
    <mergeCell ref="A16:B16"/>
    <mergeCell ref="D17:I17"/>
    <mergeCell ref="D18:I18"/>
    <mergeCell ref="B20:I20"/>
    <mergeCell ref="C21:I21"/>
    <mergeCell ref="G16:I16"/>
    <mergeCell ref="A8:H8"/>
    <mergeCell ref="B13:C13"/>
    <mergeCell ref="D13:I13"/>
    <mergeCell ref="B14:C14"/>
    <mergeCell ref="D14:I14"/>
    <mergeCell ref="D40:H41"/>
    <mergeCell ref="D42:E42"/>
    <mergeCell ref="F42:H42"/>
    <mergeCell ref="D36:I36"/>
    <mergeCell ref="B37:I37"/>
    <mergeCell ref="D38:I38"/>
    <mergeCell ref="I40:I42"/>
    <mergeCell ref="A43:C43"/>
    <mergeCell ref="D43:E43"/>
    <mergeCell ref="F43:H43"/>
    <mergeCell ref="A49:B49"/>
    <mergeCell ref="C49:I49"/>
    <mergeCell ref="A44:C44"/>
    <mergeCell ref="D44:E44"/>
    <mergeCell ref="F44:H44"/>
    <mergeCell ref="A45:C45"/>
    <mergeCell ref="A46:C46"/>
    <mergeCell ref="D46:E46"/>
    <mergeCell ref="F46:H46"/>
    <mergeCell ref="A62:H62"/>
    <mergeCell ref="K62:K66"/>
    <mergeCell ref="A63:H63"/>
    <mergeCell ref="A64:H64"/>
    <mergeCell ref="A65:H65"/>
    <mergeCell ref="A66:H66"/>
    <mergeCell ref="A73:H73"/>
    <mergeCell ref="A74:H74"/>
    <mergeCell ref="K79:K80"/>
    <mergeCell ref="A80:G80"/>
    <mergeCell ref="A67:I67"/>
    <mergeCell ref="A69:H69"/>
    <mergeCell ref="A70:H70"/>
    <mergeCell ref="A72:H72"/>
    <mergeCell ref="A75:H75"/>
    <mergeCell ref="A77:H77"/>
    <mergeCell ref="A78:H78"/>
    <mergeCell ref="A79:H79"/>
    <mergeCell ref="I79:I80"/>
    <mergeCell ref="A76:G76"/>
    <mergeCell ref="I70:I76"/>
    <mergeCell ref="A83:H83"/>
    <mergeCell ref="H86:I86"/>
    <mergeCell ref="G87:I87"/>
    <mergeCell ref="K89:K90"/>
    <mergeCell ref="A81:H81"/>
    <mergeCell ref="I81:I82"/>
    <mergeCell ref="K81:K82"/>
    <mergeCell ref="A82:G82"/>
  </mergeCells>
  <dataValidations count="12">
    <dataValidation type="list" allowBlank="1" showInputMessage="1" showErrorMessage="1" sqref="A112 A108 A96 A104 A100 B31 B33 B35 B37 B29">
      <formula1>$A$142:$A$166</formula1>
    </dataValidation>
    <dataValidation type="list" allowBlank="1" showInputMessage="1" showErrorMessage="1" sqref="D30 WVK983096 WLO983096 WBS983096 VRW983096 VIA983096 UYE983096 UOI983096 UEM983096 TUQ983096 TKU983096 TAY983096 SRC983096 SHG983096 RXK983096 RNO983096 RDS983096 QTW983096 QKA983096 QAE983096 PQI983096 PGM983096 OWQ983096 OMU983096 OCY983096 NTC983096 NJG983096 MZK983096 MPO983096 MFS983096 LVW983096 LMA983096 LCE983096 KSI983096 KIM983096 JYQ983096 JOU983096 JEY983096 IVC983096 ILG983096 IBK983096 HRO983096 HHS983096 GXW983096 GOA983096 GEE983096 FUI983096 FKM983096 FAQ983096 EQU983096 EGY983096 DXC983096 DNG983096 DDK983096 CTO983096 CJS983096 BZW983096 BQA983096 BGE983096 AWI983096 AMM983096 ACQ983096 SU983096 IY983096 C983096 WVK917560 WLO917560 WBS917560 VRW917560 VIA917560 UYE917560 UOI917560 UEM917560 TUQ917560 TKU917560 TAY917560 SRC917560 SHG917560 RXK917560 RNO917560 RDS917560 QTW917560 QKA917560 QAE917560 PQI917560 PGM917560 OWQ917560 OMU917560 OCY917560 NTC917560 NJG917560 MZK917560 MPO917560 MFS917560 LVW917560 LMA917560 LCE917560 KSI917560 KIM917560 JYQ917560 JOU917560 JEY917560 IVC917560 ILG917560 IBK917560 HRO917560 HHS917560 GXW917560 GOA917560 GEE917560 FUI917560 FKM917560 FAQ917560 EQU917560 EGY917560 DXC917560 DNG917560 DDK917560 CTO917560 CJS917560 BZW917560 BQA917560 BGE917560 AWI917560 AMM917560 ACQ917560 SU917560 IY917560 C917560 WVK852024 WLO852024 WBS852024 VRW852024 VIA852024 UYE852024 UOI852024 UEM852024 TUQ852024 TKU852024 TAY852024 SRC852024 SHG852024 RXK852024 RNO852024 RDS852024 QTW852024 QKA852024 QAE852024 PQI852024 PGM852024 OWQ852024 OMU852024 OCY852024 NTC852024 NJG852024 MZK852024 MPO852024 MFS852024 LVW852024 LMA852024 LCE852024 KSI852024 KIM852024 JYQ852024 JOU852024 JEY852024 IVC852024 ILG852024 IBK852024 HRO852024 HHS852024 GXW852024 GOA852024 GEE852024 FUI852024 FKM852024 FAQ852024 EQU852024 EGY852024 DXC852024 DNG852024 DDK852024 CTO852024 CJS852024 BZW852024 BQA852024 BGE852024 AWI852024 AMM852024 ACQ852024 SU852024 IY852024 C852024 WVK786488 WLO786488 WBS786488 VRW786488 VIA786488 UYE786488 UOI786488 UEM786488 TUQ786488 TKU786488 TAY786488 SRC786488 SHG786488 RXK786488 RNO786488 RDS786488 QTW786488 QKA786488 QAE786488 PQI786488 PGM786488 OWQ786488 OMU786488 OCY786488 NTC786488 NJG786488 MZK786488 MPO786488 MFS786488 LVW786488 LMA786488 LCE786488 KSI786488 KIM786488 JYQ786488 JOU786488 JEY786488 IVC786488 ILG786488 IBK786488 HRO786488 HHS786488 GXW786488 GOA786488 GEE786488 FUI786488 FKM786488 FAQ786488 EQU786488 EGY786488 DXC786488 DNG786488 DDK786488 CTO786488 CJS786488 BZW786488 BQA786488 BGE786488 AWI786488 AMM786488 ACQ786488 SU786488 IY786488 C786488 WVK720952 WLO720952 WBS720952 VRW720952 VIA720952 UYE720952 UOI720952 UEM720952 TUQ720952 TKU720952 TAY720952 SRC720952 SHG720952 RXK720952 RNO720952 RDS720952 QTW720952 QKA720952 QAE720952 PQI720952 PGM720952 OWQ720952 OMU720952 OCY720952 NTC720952 NJG720952 MZK720952 MPO720952 MFS720952 LVW720952 LMA720952 LCE720952 KSI720952 KIM720952 JYQ720952 JOU720952 JEY720952 IVC720952 ILG720952 IBK720952 HRO720952 HHS720952 GXW720952 GOA720952 GEE720952 FUI720952 FKM720952 FAQ720952 EQU720952 EGY720952 DXC720952 DNG720952 DDK720952 CTO720952 CJS720952 BZW720952 BQA720952 BGE720952 AWI720952 AMM720952 ACQ720952 SU720952 IY720952 C720952 WVK655416 WLO655416 WBS655416 VRW655416 VIA655416 UYE655416 UOI655416 UEM655416 TUQ655416 TKU655416 TAY655416 SRC655416 SHG655416 RXK655416 RNO655416 RDS655416 QTW655416 QKA655416 QAE655416 PQI655416 PGM655416 OWQ655416 OMU655416 OCY655416 NTC655416 NJG655416 MZK655416 MPO655416 MFS655416 LVW655416 LMA655416 LCE655416 KSI655416 KIM655416 JYQ655416 JOU655416 JEY655416 IVC655416 ILG655416 IBK655416 HRO655416 HHS655416 GXW655416 GOA655416 GEE655416 FUI655416 FKM655416 FAQ655416 EQU655416 EGY655416 DXC655416 DNG655416 DDK655416 CTO655416 CJS655416 BZW655416 BQA655416 BGE655416 AWI655416 AMM655416 ACQ655416 SU655416 IY655416 C655416 WVK589880 WLO589880 WBS589880 VRW589880 VIA589880 UYE589880 UOI589880 UEM589880 TUQ589880 TKU589880 TAY589880 SRC589880 SHG589880 RXK589880 RNO589880 RDS589880 QTW589880 QKA589880 QAE589880 PQI589880 PGM589880 OWQ589880 OMU589880 OCY589880 NTC589880 NJG589880 MZK589880 MPO589880 MFS589880 LVW589880 LMA589880 LCE589880 KSI589880 KIM589880 JYQ589880 JOU589880 JEY589880 IVC589880 ILG589880 IBK589880 HRO589880 HHS589880 GXW589880 GOA589880 GEE589880 FUI589880 FKM589880 FAQ589880 EQU589880 EGY589880 DXC589880 DNG589880 DDK589880 CTO589880 CJS589880 BZW589880 BQA589880 BGE589880 AWI589880 AMM589880 ACQ589880 SU589880 IY589880 C589880 WVK524344 WLO524344 WBS524344 VRW524344 VIA524344 UYE524344 UOI524344 UEM524344 TUQ524344 TKU524344 TAY524344 SRC524344 SHG524344 RXK524344 RNO524344 RDS524344 QTW524344 QKA524344 QAE524344 PQI524344 PGM524344 OWQ524344 OMU524344 OCY524344 NTC524344 NJG524344 MZK524344 MPO524344 MFS524344 LVW524344 LMA524344 LCE524344 KSI524344 KIM524344 JYQ524344 JOU524344 JEY524344 IVC524344 ILG524344 IBK524344 HRO524344 HHS524344 GXW524344 GOA524344 GEE524344 FUI524344 FKM524344 FAQ524344 EQU524344 EGY524344 DXC524344 DNG524344 DDK524344 CTO524344 CJS524344 BZW524344 BQA524344 BGE524344 AWI524344 AMM524344 ACQ524344 SU524344 IY524344 C524344 WVK458808 WLO458808 WBS458808 VRW458808 VIA458808 UYE458808 UOI458808 UEM458808 TUQ458808 TKU458808 TAY458808 SRC458808 SHG458808 RXK458808 RNO458808 RDS458808 QTW458808 QKA458808 QAE458808 PQI458808 PGM458808 OWQ458808 OMU458808 OCY458808 NTC458808 NJG458808 MZK458808 MPO458808 MFS458808 LVW458808 LMA458808 LCE458808 KSI458808 KIM458808 JYQ458808 JOU458808 JEY458808 IVC458808 ILG458808 IBK458808 HRO458808 HHS458808 GXW458808 GOA458808 GEE458808 FUI458808 FKM458808 FAQ458808 EQU458808 EGY458808 DXC458808 DNG458808 DDK458808 CTO458808 CJS458808 BZW458808 BQA458808 BGE458808 AWI458808 AMM458808 ACQ458808 SU458808 IY458808 C458808 WVK393272 WLO393272 WBS393272 VRW393272 VIA393272 UYE393272 UOI393272 UEM393272 TUQ393272 TKU393272 TAY393272 SRC393272 SHG393272 RXK393272 RNO393272 RDS393272 QTW393272 QKA393272 QAE393272 PQI393272 PGM393272 OWQ393272 OMU393272 OCY393272 NTC393272 NJG393272 MZK393272 MPO393272 MFS393272 LVW393272 LMA393272 LCE393272 KSI393272 KIM393272 JYQ393272 JOU393272 JEY393272 IVC393272 ILG393272 IBK393272 HRO393272 HHS393272 GXW393272 GOA393272 GEE393272 FUI393272 FKM393272 FAQ393272 EQU393272 EGY393272 DXC393272 DNG393272 DDK393272 CTO393272 CJS393272 BZW393272 BQA393272 BGE393272 AWI393272 AMM393272 ACQ393272 SU393272 IY393272 C393272 WVK327736 WLO327736 WBS327736 VRW327736 VIA327736 UYE327736 UOI327736 UEM327736 TUQ327736 TKU327736 TAY327736 SRC327736 SHG327736 RXK327736 RNO327736 RDS327736 QTW327736 QKA327736 QAE327736 PQI327736 PGM327736 OWQ327736 OMU327736 OCY327736 NTC327736 NJG327736 MZK327736 MPO327736 MFS327736 LVW327736 LMA327736 LCE327736 KSI327736 KIM327736 JYQ327736 JOU327736 JEY327736 IVC327736 ILG327736 IBK327736 HRO327736 HHS327736 GXW327736 GOA327736 GEE327736 FUI327736 FKM327736 FAQ327736 EQU327736 EGY327736 DXC327736 DNG327736 DDK327736 CTO327736 CJS327736 BZW327736 BQA327736 BGE327736 AWI327736 AMM327736 ACQ327736 SU327736 IY327736 C327736 WVK262200 WLO262200 WBS262200 VRW262200 VIA262200 UYE262200 UOI262200 UEM262200 TUQ262200 TKU262200 TAY262200 SRC262200 SHG262200 RXK262200 RNO262200 RDS262200 QTW262200 QKA262200 QAE262200 PQI262200 PGM262200 OWQ262200 OMU262200 OCY262200 NTC262200 NJG262200 MZK262200 MPO262200 MFS262200 LVW262200 LMA262200 LCE262200 KSI262200 KIM262200 JYQ262200 JOU262200 JEY262200 IVC262200 ILG262200 IBK262200 HRO262200 HHS262200 GXW262200 GOA262200 GEE262200 FUI262200 FKM262200 FAQ262200 EQU262200 EGY262200 DXC262200 DNG262200 DDK262200 CTO262200 CJS262200 BZW262200 BQA262200 BGE262200 AWI262200 AMM262200 ACQ262200 SU262200 IY262200 C262200 WVK196664 WLO196664 WBS196664 VRW196664 VIA196664 UYE196664 UOI196664 UEM196664 TUQ196664 TKU196664 TAY196664 SRC196664 SHG196664 RXK196664 RNO196664 RDS196664 QTW196664 QKA196664 QAE196664 PQI196664 PGM196664 OWQ196664 OMU196664 OCY196664 NTC196664 NJG196664 MZK196664 MPO196664 MFS196664 LVW196664 LMA196664 LCE196664 KSI196664 KIM196664 JYQ196664 JOU196664 JEY196664 IVC196664 ILG196664 IBK196664 HRO196664 HHS196664 GXW196664 GOA196664 GEE196664 FUI196664 FKM196664 FAQ196664 EQU196664 EGY196664 DXC196664 DNG196664 DDK196664 CTO196664 CJS196664 BZW196664 BQA196664 BGE196664 AWI196664 AMM196664 ACQ196664 SU196664 IY196664 C196664 WVK131128 WLO131128 WBS131128 VRW131128 VIA131128 UYE131128 UOI131128 UEM131128 TUQ131128 TKU131128 TAY131128 SRC131128 SHG131128 RXK131128 RNO131128 RDS131128 QTW131128 QKA131128 QAE131128 PQI131128 PGM131128 OWQ131128 OMU131128 OCY131128 NTC131128 NJG131128 MZK131128 MPO131128 MFS131128 LVW131128 LMA131128 LCE131128 KSI131128 KIM131128 JYQ131128 JOU131128 JEY131128 IVC131128 ILG131128 IBK131128 HRO131128 HHS131128 GXW131128 GOA131128 GEE131128 FUI131128 FKM131128 FAQ131128 EQU131128 EGY131128 DXC131128 DNG131128 DDK131128 CTO131128 CJS131128 BZW131128 BQA131128 BGE131128 AWI131128 AMM131128 ACQ131128 SU131128 IY131128 C131128 WVK65592 WLO65592 WBS65592 VRW65592 VIA65592 UYE65592 UOI65592 UEM65592 TUQ65592 TKU65592 TAY65592 SRC65592 SHG65592 RXK65592 RNO65592 RDS65592 QTW65592 QKA65592 QAE65592 PQI65592 PGM65592 OWQ65592 OMU65592 OCY65592 NTC65592 NJG65592 MZK65592 MPO65592 MFS65592 LVW65592 LMA65592 LCE65592 KSI65592 KIM65592 JYQ65592 JOU65592 JEY65592 IVC65592 ILG65592 IBK65592 HRO65592 HHS65592 GXW65592 GOA65592 GEE65592 FUI65592 FKM65592 FAQ65592 EQU65592 EGY65592 DXC65592 DNG65592 DDK65592 CTO65592 CJS65592 BZW65592 BQA65592 BGE65592 AWI65592 AMM65592 ACQ65592 SU65592 IY65592 C65592 WVK983092 WLO983092 WBS983092 VRW983092 VIA983092 UYE983092 UOI983092 UEM983092 TUQ983092 TKU983092 TAY983092 SRC983092 SHG983092 RXK983092 RNO983092 RDS983092 QTW983092 QKA983092 QAE983092 PQI983092 PGM983092 OWQ983092 OMU983092 OCY983092 NTC983092 NJG983092 MZK983092 MPO983092 MFS983092 LVW983092 LMA983092 LCE983092 KSI983092 KIM983092 JYQ983092 JOU983092 JEY983092 IVC983092 ILG983092 IBK983092 HRO983092 HHS983092 GXW983092 GOA983092 GEE983092 FUI983092 FKM983092 FAQ983092 EQU983092 EGY983092 DXC983092 DNG983092 DDK983092 CTO983092 CJS983092 BZW983092 BQA983092 BGE983092 AWI983092 AMM983092 ACQ983092 SU983092 IY983092 C983092 WVK917556 WLO917556 WBS917556 VRW917556 VIA917556 UYE917556 UOI917556 UEM917556 TUQ917556 TKU917556 TAY917556 SRC917556 SHG917556 RXK917556 RNO917556 RDS917556 QTW917556 QKA917556 QAE917556 PQI917556 PGM917556 OWQ917556 OMU917556 OCY917556 NTC917556 NJG917556 MZK917556 MPO917556 MFS917556 LVW917556 LMA917556 LCE917556 KSI917556 KIM917556 JYQ917556 JOU917556 JEY917556 IVC917556 ILG917556 IBK917556 HRO917556 HHS917556 GXW917556 GOA917556 GEE917556 FUI917556 FKM917556 FAQ917556 EQU917556 EGY917556 DXC917556 DNG917556 DDK917556 CTO917556 CJS917556 BZW917556 BQA917556 BGE917556 AWI917556 AMM917556 ACQ917556 SU917556 IY917556 C917556 WVK852020 WLO852020 WBS852020 VRW852020 VIA852020 UYE852020 UOI852020 UEM852020 TUQ852020 TKU852020 TAY852020 SRC852020 SHG852020 RXK852020 RNO852020 RDS852020 QTW852020 QKA852020 QAE852020 PQI852020 PGM852020 OWQ852020 OMU852020 OCY852020 NTC852020 NJG852020 MZK852020 MPO852020 MFS852020 LVW852020 LMA852020 LCE852020 KSI852020 KIM852020 JYQ852020 JOU852020 JEY852020 IVC852020 ILG852020 IBK852020 HRO852020 HHS852020 GXW852020 GOA852020 GEE852020 FUI852020 FKM852020 FAQ852020 EQU852020 EGY852020 DXC852020 DNG852020 DDK852020 CTO852020 CJS852020 BZW852020 BQA852020 BGE852020 AWI852020 AMM852020 ACQ852020 SU852020 IY852020 C852020 WVK786484 WLO786484 WBS786484 VRW786484 VIA786484 UYE786484 UOI786484 UEM786484 TUQ786484 TKU786484 TAY786484 SRC786484 SHG786484 RXK786484 RNO786484 RDS786484 QTW786484 QKA786484 QAE786484 PQI786484 PGM786484 OWQ786484 OMU786484 OCY786484 NTC786484 NJG786484 MZK786484 MPO786484 MFS786484 LVW786484 LMA786484 LCE786484 KSI786484 KIM786484 JYQ786484 JOU786484 JEY786484 IVC786484 ILG786484 IBK786484 HRO786484 HHS786484 GXW786484 GOA786484 GEE786484 FUI786484 FKM786484 FAQ786484 EQU786484 EGY786484 DXC786484 DNG786484 DDK786484 CTO786484 CJS786484 BZW786484 BQA786484 BGE786484 AWI786484 AMM786484 ACQ786484 SU786484 IY786484 C786484 WVK720948 WLO720948 WBS720948 VRW720948 VIA720948 UYE720948 UOI720948 UEM720948 TUQ720948 TKU720948 TAY720948 SRC720948 SHG720948 RXK720948 RNO720948 RDS720948 QTW720948 QKA720948 QAE720948 PQI720948 PGM720948 OWQ720948 OMU720948 OCY720948 NTC720948 NJG720948 MZK720948 MPO720948 MFS720948 LVW720948 LMA720948 LCE720948 KSI720948 KIM720948 JYQ720948 JOU720948 JEY720948 IVC720948 ILG720948 IBK720948 HRO720948 HHS720948 GXW720948 GOA720948 GEE720948 FUI720948 FKM720948 FAQ720948 EQU720948 EGY720948 DXC720948 DNG720948 DDK720948 CTO720948 CJS720948 BZW720948 BQA720948 BGE720948 AWI720948 AMM720948 ACQ720948 SU720948 IY720948 C720948 WVK655412 WLO655412 WBS655412 VRW655412 VIA655412 UYE655412 UOI655412 UEM655412 TUQ655412 TKU655412 TAY655412 SRC655412 SHG655412 RXK655412 RNO655412 RDS655412 QTW655412 QKA655412 QAE655412 PQI655412 PGM655412 OWQ655412 OMU655412 OCY655412 NTC655412 NJG655412 MZK655412 MPO655412 MFS655412 LVW655412 LMA655412 LCE655412 KSI655412 KIM655412 JYQ655412 JOU655412 JEY655412 IVC655412 ILG655412 IBK655412 HRO655412 HHS655412 GXW655412 GOA655412 GEE655412 FUI655412 FKM655412 FAQ655412 EQU655412 EGY655412 DXC655412 DNG655412 DDK655412 CTO655412 CJS655412 BZW655412 BQA655412 BGE655412 AWI655412 AMM655412 ACQ655412 SU655412 IY655412 C655412 WVK589876 WLO589876 WBS589876 VRW589876 VIA589876 UYE589876 UOI589876 UEM589876 TUQ589876 TKU589876 TAY589876 SRC589876 SHG589876 RXK589876 RNO589876 RDS589876 QTW589876 QKA589876 QAE589876 PQI589876 PGM589876 OWQ589876 OMU589876 OCY589876 NTC589876 NJG589876 MZK589876 MPO589876 MFS589876 LVW589876 LMA589876 LCE589876 KSI589876 KIM589876 JYQ589876 JOU589876 JEY589876 IVC589876 ILG589876 IBK589876 HRO589876 HHS589876 GXW589876 GOA589876 GEE589876 FUI589876 FKM589876 FAQ589876 EQU589876 EGY589876 DXC589876 DNG589876 DDK589876 CTO589876 CJS589876 BZW589876 BQA589876 BGE589876 AWI589876 AMM589876 ACQ589876 SU589876 IY589876 C589876 WVK524340 WLO524340 WBS524340 VRW524340 VIA524340 UYE524340 UOI524340 UEM524340 TUQ524340 TKU524340 TAY524340 SRC524340 SHG524340 RXK524340 RNO524340 RDS524340 QTW524340 QKA524340 QAE524340 PQI524340 PGM524340 OWQ524340 OMU524340 OCY524340 NTC524340 NJG524340 MZK524340 MPO524340 MFS524340 LVW524340 LMA524340 LCE524340 KSI524340 KIM524340 JYQ524340 JOU524340 JEY524340 IVC524340 ILG524340 IBK524340 HRO524340 HHS524340 GXW524340 GOA524340 GEE524340 FUI524340 FKM524340 FAQ524340 EQU524340 EGY524340 DXC524340 DNG524340 DDK524340 CTO524340 CJS524340 BZW524340 BQA524340 BGE524340 AWI524340 AMM524340 ACQ524340 SU524340 IY524340 C524340 WVK458804 WLO458804 WBS458804 VRW458804 VIA458804 UYE458804 UOI458804 UEM458804 TUQ458804 TKU458804 TAY458804 SRC458804 SHG458804 RXK458804 RNO458804 RDS458804 QTW458804 QKA458804 QAE458804 PQI458804 PGM458804 OWQ458804 OMU458804 OCY458804 NTC458804 NJG458804 MZK458804 MPO458804 MFS458804 LVW458804 LMA458804 LCE458804 KSI458804 KIM458804 JYQ458804 JOU458804 JEY458804 IVC458804 ILG458804 IBK458804 HRO458804 HHS458804 GXW458804 GOA458804 GEE458804 FUI458804 FKM458804 FAQ458804 EQU458804 EGY458804 DXC458804 DNG458804 DDK458804 CTO458804 CJS458804 BZW458804 BQA458804 BGE458804 AWI458804 AMM458804 ACQ458804 SU458804 IY458804 C458804 WVK393268 WLO393268 WBS393268 VRW393268 VIA393268 UYE393268 UOI393268 UEM393268 TUQ393268 TKU393268 TAY393268 SRC393268 SHG393268 RXK393268 RNO393268 RDS393268 QTW393268 QKA393268 QAE393268 PQI393268 PGM393268 OWQ393268 OMU393268 OCY393268 NTC393268 NJG393268 MZK393268 MPO393268 MFS393268 LVW393268 LMA393268 LCE393268 KSI393268 KIM393268 JYQ393268 JOU393268 JEY393268 IVC393268 ILG393268 IBK393268 HRO393268 HHS393268 GXW393268 GOA393268 GEE393268 FUI393268 FKM393268 FAQ393268 EQU393268 EGY393268 DXC393268 DNG393268 DDK393268 CTO393268 CJS393268 BZW393268 BQA393268 BGE393268 AWI393268 AMM393268 ACQ393268 SU393268 IY393268 C393268 WVK327732 WLO327732 WBS327732 VRW327732 VIA327732 UYE327732 UOI327732 UEM327732 TUQ327732 TKU327732 TAY327732 SRC327732 SHG327732 RXK327732 RNO327732 RDS327732 QTW327732 QKA327732 QAE327732 PQI327732 PGM327732 OWQ327732 OMU327732 OCY327732 NTC327732 NJG327732 MZK327732 MPO327732 MFS327732 LVW327732 LMA327732 LCE327732 KSI327732 KIM327732 JYQ327732 JOU327732 JEY327732 IVC327732 ILG327732 IBK327732 HRO327732 HHS327732 GXW327732 GOA327732 GEE327732 FUI327732 FKM327732 FAQ327732 EQU327732 EGY327732 DXC327732 DNG327732 DDK327732 CTO327732 CJS327732 BZW327732 BQA327732 BGE327732 AWI327732 AMM327732 ACQ327732 SU327732 IY327732 C327732 WVK262196 WLO262196 WBS262196 VRW262196 VIA262196 UYE262196 UOI262196 UEM262196 TUQ262196 TKU262196 TAY262196 SRC262196 SHG262196 RXK262196 RNO262196 RDS262196 QTW262196 QKA262196 QAE262196 PQI262196 PGM262196 OWQ262196 OMU262196 OCY262196 NTC262196 NJG262196 MZK262196 MPO262196 MFS262196 LVW262196 LMA262196 LCE262196 KSI262196 KIM262196 JYQ262196 JOU262196 JEY262196 IVC262196 ILG262196 IBK262196 HRO262196 HHS262196 GXW262196 GOA262196 GEE262196 FUI262196 FKM262196 FAQ262196 EQU262196 EGY262196 DXC262196 DNG262196 DDK262196 CTO262196 CJS262196 BZW262196 BQA262196 BGE262196 AWI262196 AMM262196 ACQ262196 SU262196 IY262196 C262196 WVK196660 WLO196660 WBS196660 VRW196660 VIA196660 UYE196660 UOI196660 UEM196660 TUQ196660 TKU196660 TAY196660 SRC196660 SHG196660 RXK196660 RNO196660 RDS196660 QTW196660 QKA196660 QAE196660 PQI196660 PGM196660 OWQ196660 OMU196660 OCY196660 NTC196660 NJG196660 MZK196660 MPO196660 MFS196660 LVW196660 LMA196660 LCE196660 KSI196660 KIM196660 JYQ196660 JOU196660 JEY196660 IVC196660 ILG196660 IBK196660 HRO196660 HHS196660 GXW196660 GOA196660 GEE196660 FUI196660 FKM196660 FAQ196660 EQU196660 EGY196660 DXC196660 DNG196660 DDK196660 CTO196660 CJS196660 BZW196660 BQA196660 BGE196660 AWI196660 AMM196660 ACQ196660 SU196660 IY196660 C196660 WVK131124 WLO131124 WBS131124 VRW131124 VIA131124 UYE131124 UOI131124 UEM131124 TUQ131124 TKU131124 TAY131124 SRC131124 SHG131124 RXK131124 RNO131124 RDS131124 QTW131124 QKA131124 QAE131124 PQI131124 PGM131124 OWQ131124 OMU131124 OCY131124 NTC131124 NJG131124 MZK131124 MPO131124 MFS131124 LVW131124 LMA131124 LCE131124 KSI131124 KIM131124 JYQ131124 JOU131124 JEY131124 IVC131124 ILG131124 IBK131124 HRO131124 HHS131124 GXW131124 GOA131124 GEE131124 FUI131124 FKM131124 FAQ131124 EQU131124 EGY131124 DXC131124 DNG131124 DDK131124 CTO131124 CJS131124 BZW131124 BQA131124 BGE131124 AWI131124 AMM131124 ACQ131124 SU131124 IY131124 C131124 WVK65588 WLO65588 WBS65588 VRW65588 VIA65588 UYE65588 UOI65588 UEM65588 TUQ65588 TKU65588 TAY65588 SRC65588 SHG65588 RXK65588 RNO65588 RDS65588 QTW65588 QKA65588 QAE65588 PQI65588 PGM65588 OWQ65588 OMU65588 OCY65588 NTC65588 NJG65588 MZK65588 MPO65588 MFS65588 LVW65588 LMA65588 LCE65588 KSI65588 KIM65588 JYQ65588 JOU65588 JEY65588 IVC65588 ILG65588 IBK65588 HRO65588 HHS65588 GXW65588 GOA65588 GEE65588 FUI65588 FKM65588 FAQ65588 EQU65588 EGY65588 DXC65588 DNG65588 DDK65588 CTO65588 CJS65588 BZW65588 BQA65588 BGE65588 AWI65588 AMM65588 ACQ65588 SU65588 IY65588 C65588 WVK983094 WLO983094 WBS983094 VRW983094 VIA983094 UYE983094 UOI983094 UEM983094 TUQ983094 TKU983094 TAY983094 SRC983094 SHG983094 RXK983094 RNO983094 RDS983094 QTW983094 QKA983094 QAE983094 PQI983094 PGM983094 OWQ983094 OMU983094 OCY983094 NTC983094 NJG983094 MZK983094 MPO983094 MFS983094 LVW983094 LMA983094 LCE983094 KSI983094 KIM983094 JYQ983094 JOU983094 JEY983094 IVC983094 ILG983094 IBK983094 HRO983094 HHS983094 GXW983094 GOA983094 GEE983094 FUI983094 FKM983094 FAQ983094 EQU983094 EGY983094 DXC983094 DNG983094 DDK983094 CTO983094 CJS983094 BZW983094 BQA983094 BGE983094 AWI983094 AMM983094 ACQ983094 SU983094 IY983094 C983094 WVK917558 WLO917558 WBS917558 VRW917558 VIA917558 UYE917558 UOI917558 UEM917558 TUQ917558 TKU917558 TAY917558 SRC917558 SHG917558 RXK917558 RNO917558 RDS917558 QTW917558 QKA917558 QAE917558 PQI917558 PGM917558 OWQ917558 OMU917558 OCY917558 NTC917558 NJG917558 MZK917558 MPO917558 MFS917558 LVW917558 LMA917558 LCE917558 KSI917558 KIM917558 JYQ917558 JOU917558 JEY917558 IVC917558 ILG917558 IBK917558 HRO917558 HHS917558 GXW917558 GOA917558 GEE917558 FUI917558 FKM917558 FAQ917558 EQU917558 EGY917558 DXC917558 DNG917558 DDK917558 CTO917558 CJS917558 BZW917558 BQA917558 BGE917558 AWI917558 AMM917558 ACQ917558 SU917558 IY917558 C917558 WVK852022 WLO852022 WBS852022 VRW852022 VIA852022 UYE852022 UOI852022 UEM852022 TUQ852022 TKU852022 TAY852022 SRC852022 SHG852022 RXK852022 RNO852022 RDS852022 QTW852022 QKA852022 QAE852022 PQI852022 PGM852022 OWQ852022 OMU852022 OCY852022 NTC852022 NJG852022 MZK852022 MPO852022 MFS852022 LVW852022 LMA852022 LCE852022 KSI852022 KIM852022 JYQ852022 JOU852022 JEY852022 IVC852022 ILG852022 IBK852022 HRO852022 HHS852022 GXW852022 GOA852022 GEE852022 FUI852022 FKM852022 FAQ852022 EQU852022 EGY852022 DXC852022 DNG852022 DDK852022 CTO852022 CJS852022 BZW852022 BQA852022 BGE852022 AWI852022 AMM852022 ACQ852022 SU852022 IY852022 C852022 WVK786486 WLO786486 WBS786486 VRW786486 VIA786486 UYE786486 UOI786486 UEM786486 TUQ786486 TKU786486 TAY786486 SRC786486 SHG786486 RXK786486 RNO786486 RDS786486 QTW786486 QKA786486 QAE786486 PQI786486 PGM786486 OWQ786486 OMU786486 OCY786486 NTC786486 NJG786486 MZK786486 MPO786486 MFS786486 LVW786486 LMA786486 LCE786486 KSI786486 KIM786486 JYQ786486 JOU786486 JEY786486 IVC786486 ILG786486 IBK786486 HRO786486 HHS786486 GXW786486 GOA786486 GEE786486 FUI786486 FKM786486 FAQ786486 EQU786486 EGY786486 DXC786486 DNG786486 DDK786486 CTO786486 CJS786486 BZW786486 BQA786486 BGE786486 AWI786486 AMM786486 ACQ786486 SU786486 IY786486 C786486 WVK720950 WLO720950 WBS720950 VRW720950 VIA720950 UYE720950 UOI720950 UEM720950 TUQ720950 TKU720950 TAY720950 SRC720950 SHG720950 RXK720950 RNO720950 RDS720950 QTW720950 QKA720950 QAE720950 PQI720950 PGM720950 OWQ720950 OMU720950 OCY720950 NTC720950 NJG720950 MZK720950 MPO720950 MFS720950 LVW720950 LMA720950 LCE720950 KSI720950 KIM720950 JYQ720950 JOU720950 JEY720950 IVC720950 ILG720950 IBK720950 HRO720950 HHS720950 GXW720950 GOA720950 GEE720950 FUI720950 FKM720950 FAQ720950 EQU720950 EGY720950 DXC720950 DNG720950 DDK720950 CTO720950 CJS720950 BZW720950 BQA720950 BGE720950 AWI720950 AMM720950 ACQ720950 SU720950 IY720950 C720950 WVK655414 WLO655414 WBS655414 VRW655414 VIA655414 UYE655414 UOI655414 UEM655414 TUQ655414 TKU655414 TAY655414 SRC655414 SHG655414 RXK655414 RNO655414 RDS655414 QTW655414 QKA655414 QAE655414 PQI655414 PGM655414 OWQ655414 OMU655414 OCY655414 NTC655414 NJG655414 MZK655414 MPO655414 MFS655414 LVW655414 LMA655414 LCE655414 KSI655414 KIM655414 JYQ655414 JOU655414 JEY655414 IVC655414 ILG655414 IBK655414 HRO655414 HHS655414 GXW655414 GOA655414 GEE655414 FUI655414 FKM655414 FAQ655414 EQU655414 EGY655414 DXC655414 DNG655414 DDK655414 CTO655414 CJS655414 BZW655414 BQA655414 BGE655414 AWI655414 AMM655414 ACQ655414 SU655414 IY655414 C655414 WVK589878 WLO589878 WBS589878 VRW589878 VIA589878 UYE589878 UOI589878 UEM589878 TUQ589878 TKU589878 TAY589878 SRC589878 SHG589878 RXK589878 RNO589878 RDS589878 QTW589878 QKA589878 QAE589878 PQI589878 PGM589878 OWQ589878 OMU589878 OCY589878 NTC589878 NJG589878 MZK589878 MPO589878 MFS589878 LVW589878 LMA589878 LCE589878 KSI589878 KIM589878 JYQ589878 JOU589878 JEY589878 IVC589878 ILG589878 IBK589878 HRO589878 HHS589878 GXW589878 GOA589878 GEE589878 FUI589878 FKM589878 FAQ589878 EQU589878 EGY589878 DXC589878 DNG589878 DDK589878 CTO589878 CJS589878 BZW589878 BQA589878 BGE589878 AWI589878 AMM589878 ACQ589878 SU589878 IY589878 C589878 WVK524342 WLO524342 WBS524342 VRW524342 VIA524342 UYE524342 UOI524342 UEM524342 TUQ524342 TKU524342 TAY524342 SRC524342 SHG524342 RXK524342 RNO524342 RDS524342 QTW524342 QKA524342 QAE524342 PQI524342 PGM524342 OWQ524342 OMU524342 OCY524342 NTC524342 NJG524342 MZK524342 MPO524342 MFS524342 LVW524342 LMA524342 LCE524342 KSI524342 KIM524342 JYQ524342 JOU524342 JEY524342 IVC524342 ILG524342 IBK524342 HRO524342 HHS524342 GXW524342 GOA524342 GEE524342 FUI524342 FKM524342 FAQ524342 EQU524342 EGY524342 DXC524342 DNG524342 DDK524342 CTO524342 CJS524342 BZW524342 BQA524342 BGE524342 AWI524342 AMM524342 ACQ524342 SU524342 IY524342 C524342 WVK458806 WLO458806 WBS458806 VRW458806 VIA458806 UYE458806 UOI458806 UEM458806 TUQ458806 TKU458806 TAY458806 SRC458806 SHG458806 RXK458806 RNO458806 RDS458806 QTW458806 QKA458806 QAE458806 PQI458806 PGM458806 OWQ458806 OMU458806 OCY458806 NTC458806 NJG458806 MZK458806 MPO458806 MFS458806 LVW458806 LMA458806 LCE458806 KSI458806 KIM458806 JYQ458806 JOU458806 JEY458806 IVC458806 ILG458806 IBK458806 HRO458806 HHS458806 GXW458806 GOA458806 GEE458806 FUI458806 FKM458806 FAQ458806 EQU458806 EGY458806 DXC458806 DNG458806 DDK458806 CTO458806 CJS458806 BZW458806 BQA458806 BGE458806 AWI458806 AMM458806 ACQ458806 SU458806 IY458806 C458806 WVK393270 WLO393270 WBS393270 VRW393270 VIA393270 UYE393270 UOI393270 UEM393270 TUQ393270 TKU393270 TAY393270 SRC393270 SHG393270 RXK393270 RNO393270 RDS393270 QTW393270 QKA393270 QAE393270 PQI393270 PGM393270 OWQ393270 OMU393270 OCY393270 NTC393270 NJG393270 MZK393270 MPO393270 MFS393270 LVW393270 LMA393270 LCE393270 KSI393270 KIM393270 JYQ393270 JOU393270 JEY393270 IVC393270 ILG393270 IBK393270 HRO393270 HHS393270 GXW393270 GOA393270 GEE393270 FUI393270 FKM393270 FAQ393270 EQU393270 EGY393270 DXC393270 DNG393270 DDK393270 CTO393270 CJS393270 BZW393270 BQA393270 BGE393270 AWI393270 AMM393270 ACQ393270 SU393270 IY393270 C393270 WVK327734 WLO327734 WBS327734 VRW327734 VIA327734 UYE327734 UOI327734 UEM327734 TUQ327734 TKU327734 TAY327734 SRC327734 SHG327734 RXK327734 RNO327734 RDS327734 QTW327734 QKA327734 QAE327734 PQI327734 PGM327734 OWQ327734 OMU327734 OCY327734 NTC327734 NJG327734 MZK327734 MPO327734 MFS327734 LVW327734 LMA327734 LCE327734 KSI327734 KIM327734 JYQ327734 JOU327734 JEY327734 IVC327734 ILG327734 IBK327734 HRO327734 HHS327734 GXW327734 GOA327734 GEE327734 FUI327734 FKM327734 FAQ327734 EQU327734 EGY327734 DXC327734 DNG327734 DDK327734 CTO327734 CJS327734 BZW327734 BQA327734 BGE327734 AWI327734 AMM327734 ACQ327734 SU327734 IY327734 C327734 WVK262198 WLO262198 WBS262198 VRW262198 VIA262198 UYE262198 UOI262198 UEM262198 TUQ262198 TKU262198 TAY262198 SRC262198 SHG262198 RXK262198 RNO262198 RDS262198 QTW262198 QKA262198 QAE262198 PQI262198 PGM262198 OWQ262198 OMU262198 OCY262198 NTC262198 NJG262198 MZK262198 MPO262198 MFS262198 LVW262198 LMA262198 LCE262198 KSI262198 KIM262198 JYQ262198 JOU262198 JEY262198 IVC262198 ILG262198 IBK262198 HRO262198 HHS262198 GXW262198 GOA262198 GEE262198 FUI262198 FKM262198 FAQ262198 EQU262198 EGY262198 DXC262198 DNG262198 DDK262198 CTO262198 CJS262198 BZW262198 BQA262198 BGE262198 AWI262198 AMM262198 ACQ262198 SU262198 IY262198 C262198 WVK196662 WLO196662 WBS196662 VRW196662 VIA196662 UYE196662 UOI196662 UEM196662 TUQ196662 TKU196662 TAY196662 SRC196662 SHG196662 RXK196662 RNO196662 RDS196662 QTW196662 QKA196662 QAE196662 PQI196662 PGM196662 OWQ196662 OMU196662 OCY196662 NTC196662 NJG196662 MZK196662 MPO196662 MFS196662 LVW196662 LMA196662 LCE196662 KSI196662 KIM196662 JYQ196662 JOU196662 JEY196662 IVC196662 ILG196662 IBK196662 HRO196662 HHS196662 GXW196662 GOA196662 GEE196662 FUI196662 FKM196662 FAQ196662 EQU196662 EGY196662 DXC196662 DNG196662 DDK196662 CTO196662 CJS196662 BZW196662 BQA196662 BGE196662 AWI196662 AMM196662 ACQ196662 SU196662 IY196662 C196662 WVK131126 WLO131126 WBS131126 VRW131126 VIA131126 UYE131126 UOI131126 UEM131126 TUQ131126 TKU131126 TAY131126 SRC131126 SHG131126 RXK131126 RNO131126 RDS131126 QTW131126 QKA131126 QAE131126 PQI131126 PGM131126 OWQ131126 OMU131126 OCY131126 NTC131126 NJG131126 MZK131126 MPO131126 MFS131126 LVW131126 LMA131126 LCE131126 KSI131126 KIM131126 JYQ131126 JOU131126 JEY131126 IVC131126 ILG131126 IBK131126 HRO131126 HHS131126 GXW131126 GOA131126 GEE131126 FUI131126 FKM131126 FAQ131126 EQU131126 EGY131126 DXC131126 DNG131126 DDK131126 CTO131126 CJS131126 BZW131126 BQA131126 BGE131126 AWI131126 AMM131126 ACQ131126 SU131126 IY131126 C131126 WVK65590 WLO65590 WBS65590 VRW65590 VIA65590 UYE65590 UOI65590 UEM65590 TUQ65590 TKU65590 TAY65590 SRC65590 SHG65590 RXK65590 RNO65590 RDS65590 QTW65590 QKA65590 QAE65590 PQI65590 PGM65590 OWQ65590 OMU65590 OCY65590 NTC65590 NJG65590 MZK65590 MPO65590 MFS65590 LVW65590 LMA65590 LCE65590 KSI65590 KIM65590 JYQ65590 JOU65590 JEY65590 IVC65590 ILG65590 IBK65590 HRO65590 HHS65590 GXW65590 GOA65590 GEE65590 FUI65590 FKM65590 FAQ65590 EQU65590 EGY65590 DXC65590 DNG65590 DDK65590 CTO65590 CJS65590 BZW65590 BQA65590 BGE65590 AWI65590 AMM65590 ACQ65590 SU65590 IY65590 C65590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D36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D34 D32 D38">
      <formula1>$Q$9:$Q$11</formula1>
    </dataValidation>
    <dataValidation type="list" allowBlank="1" showInputMessage="1" showErrorMessage="1" sqref="WVN983098 WLR983098 WBV983098 VRZ983098 VID983098 UYH983098 UOL983098 UEP983098 TUT983098 TKX983098 TBB983098 SRF983098 SHJ983098 RXN983098 RNR983098 RDV983098 QTZ983098 QKD983098 QAH983098 PQL983098 PGP983098 OWT983098 OMX983098 ODB983098 NTF983098 NJJ983098 MZN983098 MPR983098 MFV983098 LVZ983098 LMD983098 LCH983098 KSL983098 KIP983098 JYT983098 JOX983098 JFB983098 IVF983098 ILJ983098 IBN983098 HRR983098 HHV983098 GXZ983098 GOD983098 GEH983098 FUL983098 FKP983098 FAT983098 EQX983098 EHB983098 DXF983098 DNJ983098 DDN983098 CTR983098 CJV983098 BZZ983098 BQD983098 BGH983098 AWL983098 AMP983098 ACT983098 SX983098 JB983098 F983098 WVN917562 WLR917562 WBV917562 VRZ917562 VID917562 UYH917562 UOL917562 UEP917562 TUT917562 TKX917562 TBB917562 SRF917562 SHJ917562 RXN917562 RNR917562 RDV917562 QTZ917562 QKD917562 QAH917562 PQL917562 PGP917562 OWT917562 OMX917562 ODB917562 NTF917562 NJJ917562 MZN917562 MPR917562 MFV917562 LVZ917562 LMD917562 LCH917562 KSL917562 KIP917562 JYT917562 JOX917562 JFB917562 IVF917562 ILJ917562 IBN917562 HRR917562 HHV917562 GXZ917562 GOD917562 GEH917562 FUL917562 FKP917562 FAT917562 EQX917562 EHB917562 DXF917562 DNJ917562 DDN917562 CTR917562 CJV917562 BZZ917562 BQD917562 BGH917562 AWL917562 AMP917562 ACT917562 SX917562 JB917562 F917562 WVN852026 WLR852026 WBV852026 VRZ852026 VID852026 UYH852026 UOL852026 UEP852026 TUT852026 TKX852026 TBB852026 SRF852026 SHJ852026 RXN852026 RNR852026 RDV852026 QTZ852026 QKD852026 QAH852026 PQL852026 PGP852026 OWT852026 OMX852026 ODB852026 NTF852026 NJJ852026 MZN852026 MPR852026 MFV852026 LVZ852026 LMD852026 LCH852026 KSL852026 KIP852026 JYT852026 JOX852026 JFB852026 IVF852026 ILJ852026 IBN852026 HRR852026 HHV852026 GXZ852026 GOD852026 GEH852026 FUL852026 FKP852026 FAT852026 EQX852026 EHB852026 DXF852026 DNJ852026 DDN852026 CTR852026 CJV852026 BZZ852026 BQD852026 BGH852026 AWL852026 AMP852026 ACT852026 SX852026 JB852026 F852026 WVN786490 WLR786490 WBV786490 VRZ786490 VID786490 UYH786490 UOL786490 UEP786490 TUT786490 TKX786490 TBB786490 SRF786490 SHJ786490 RXN786490 RNR786490 RDV786490 QTZ786490 QKD786490 QAH786490 PQL786490 PGP786490 OWT786490 OMX786490 ODB786490 NTF786490 NJJ786490 MZN786490 MPR786490 MFV786490 LVZ786490 LMD786490 LCH786490 KSL786490 KIP786490 JYT786490 JOX786490 JFB786490 IVF786490 ILJ786490 IBN786490 HRR786490 HHV786490 GXZ786490 GOD786490 GEH786490 FUL786490 FKP786490 FAT786490 EQX786490 EHB786490 DXF786490 DNJ786490 DDN786490 CTR786490 CJV786490 BZZ786490 BQD786490 BGH786490 AWL786490 AMP786490 ACT786490 SX786490 JB786490 F786490 WVN720954 WLR720954 WBV720954 VRZ720954 VID720954 UYH720954 UOL720954 UEP720954 TUT720954 TKX720954 TBB720954 SRF720954 SHJ720954 RXN720954 RNR720954 RDV720954 QTZ720954 QKD720954 QAH720954 PQL720954 PGP720954 OWT720954 OMX720954 ODB720954 NTF720954 NJJ720954 MZN720954 MPR720954 MFV720954 LVZ720954 LMD720954 LCH720954 KSL720954 KIP720954 JYT720954 JOX720954 JFB720954 IVF720954 ILJ720954 IBN720954 HRR720954 HHV720954 GXZ720954 GOD720954 GEH720954 FUL720954 FKP720954 FAT720954 EQX720954 EHB720954 DXF720954 DNJ720954 DDN720954 CTR720954 CJV720954 BZZ720954 BQD720954 BGH720954 AWL720954 AMP720954 ACT720954 SX720954 JB720954 F720954 WVN655418 WLR655418 WBV655418 VRZ655418 VID655418 UYH655418 UOL655418 UEP655418 TUT655418 TKX655418 TBB655418 SRF655418 SHJ655418 RXN655418 RNR655418 RDV655418 QTZ655418 QKD655418 QAH655418 PQL655418 PGP655418 OWT655418 OMX655418 ODB655418 NTF655418 NJJ655418 MZN655418 MPR655418 MFV655418 LVZ655418 LMD655418 LCH655418 KSL655418 KIP655418 JYT655418 JOX655418 JFB655418 IVF655418 ILJ655418 IBN655418 HRR655418 HHV655418 GXZ655418 GOD655418 GEH655418 FUL655418 FKP655418 FAT655418 EQX655418 EHB655418 DXF655418 DNJ655418 DDN655418 CTR655418 CJV655418 BZZ655418 BQD655418 BGH655418 AWL655418 AMP655418 ACT655418 SX655418 JB655418 F655418 WVN589882 WLR589882 WBV589882 VRZ589882 VID589882 UYH589882 UOL589882 UEP589882 TUT589882 TKX589882 TBB589882 SRF589882 SHJ589882 RXN589882 RNR589882 RDV589882 QTZ589882 QKD589882 QAH589882 PQL589882 PGP589882 OWT589882 OMX589882 ODB589882 NTF589882 NJJ589882 MZN589882 MPR589882 MFV589882 LVZ589882 LMD589882 LCH589882 KSL589882 KIP589882 JYT589882 JOX589882 JFB589882 IVF589882 ILJ589882 IBN589882 HRR589882 HHV589882 GXZ589882 GOD589882 GEH589882 FUL589882 FKP589882 FAT589882 EQX589882 EHB589882 DXF589882 DNJ589882 DDN589882 CTR589882 CJV589882 BZZ589882 BQD589882 BGH589882 AWL589882 AMP589882 ACT589882 SX589882 JB589882 F589882 WVN524346 WLR524346 WBV524346 VRZ524346 VID524346 UYH524346 UOL524346 UEP524346 TUT524346 TKX524346 TBB524346 SRF524346 SHJ524346 RXN524346 RNR524346 RDV524346 QTZ524346 QKD524346 QAH524346 PQL524346 PGP524346 OWT524346 OMX524346 ODB524346 NTF524346 NJJ524346 MZN524346 MPR524346 MFV524346 LVZ524346 LMD524346 LCH524346 KSL524346 KIP524346 JYT524346 JOX524346 JFB524346 IVF524346 ILJ524346 IBN524346 HRR524346 HHV524346 GXZ524346 GOD524346 GEH524346 FUL524346 FKP524346 FAT524346 EQX524346 EHB524346 DXF524346 DNJ524346 DDN524346 CTR524346 CJV524346 BZZ524346 BQD524346 BGH524346 AWL524346 AMP524346 ACT524346 SX524346 JB524346 F524346 WVN458810 WLR458810 WBV458810 VRZ458810 VID458810 UYH458810 UOL458810 UEP458810 TUT458810 TKX458810 TBB458810 SRF458810 SHJ458810 RXN458810 RNR458810 RDV458810 QTZ458810 QKD458810 QAH458810 PQL458810 PGP458810 OWT458810 OMX458810 ODB458810 NTF458810 NJJ458810 MZN458810 MPR458810 MFV458810 LVZ458810 LMD458810 LCH458810 KSL458810 KIP458810 JYT458810 JOX458810 JFB458810 IVF458810 ILJ458810 IBN458810 HRR458810 HHV458810 GXZ458810 GOD458810 GEH458810 FUL458810 FKP458810 FAT458810 EQX458810 EHB458810 DXF458810 DNJ458810 DDN458810 CTR458810 CJV458810 BZZ458810 BQD458810 BGH458810 AWL458810 AMP458810 ACT458810 SX458810 JB458810 F458810 WVN393274 WLR393274 WBV393274 VRZ393274 VID393274 UYH393274 UOL393274 UEP393274 TUT393274 TKX393274 TBB393274 SRF393274 SHJ393274 RXN393274 RNR393274 RDV393274 QTZ393274 QKD393274 QAH393274 PQL393274 PGP393274 OWT393274 OMX393274 ODB393274 NTF393274 NJJ393274 MZN393274 MPR393274 MFV393274 LVZ393274 LMD393274 LCH393274 KSL393274 KIP393274 JYT393274 JOX393274 JFB393274 IVF393274 ILJ393274 IBN393274 HRR393274 HHV393274 GXZ393274 GOD393274 GEH393274 FUL393274 FKP393274 FAT393274 EQX393274 EHB393274 DXF393274 DNJ393274 DDN393274 CTR393274 CJV393274 BZZ393274 BQD393274 BGH393274 AWL393274 AMP393274 ACT393274 SX393274 JB393274 F393274 WVN327738 WLR327738 WBV327738 VRZ327738 VID327738 UYH327738 UOL327738 UEP327738 TUT327738 TKX327738 TBB327738 SRF327738 SHJ327738 RXN327738 RNR327738 RDV327738 QTZ327738 QKD327738 QAH327738 PQL327738 PGP327738 OWT327738 OMX327738 ODB327738 NTF327738 NJJ327738 MZN327738 MPR327738 MFV327738 LVZ327738 LMD327738 LCH327738 KSL327738 KIP327738 JYT327738 JOX327738 JFB327738 IVF327738 ILJ327738 IBN327738 HRR327738 HHV327738 GXZ327738 GOD327738 GEH327738 FUL327738 FKP327738 FAT327738 EQX327738 EHB327738 DXF327738 DNJ327738 DDN327738 CTR327738 CJV327738 BZZ327738 BQD327738 BGH327738 AWL327738 AMP327738 ACT327738 SX327738 JB327738 F327738 WVN262202 WLR262202 WBV262202 VRZ262202 VID262202 UYH262202 UOL262202 UEP262202 TUT262202 TKX262202 TBB262202 SRF262202 SHJ262202 RXN262202 RNR262202 RDV262202 QTZ262202 QKD262202 QAH262202 PQL262202 PGP262202 OWT262202 OMX262202 ODB262202 NTF262202 NJJ262202 MZN262202 MPR262202 MFV262202 LVZ262202 LMD262202 LCH262202 KSL262202 KIP262202 JYT262202 JOX262202 JFB262202 IVF262202 ILJ262202 IBN262202 HRR262202 HHV262202 GXZ262202 GOD262202 GEH262202 FUL262202 FKP262202 FAT262202 EQX262202 EHB262202 DXF262202 DNJ262202 DDN262202 CTR262202 CJV262202 BZZ262202 BQD262202 BGH262202 AWL262202 AMP262202 ACT262202 SX262202 JB262202 F262202 WVN196666 WLR196666 WBV196666 VRZ196666 VID196666 UYH196666 UOL196666 UEP196666 TUT196666 TKX196666 TBB196666 SRF196666 SHJ196666 RXN196666 RNR196666 RDV196666 QTZ196666 QKD196666 QAH196666 PQL196666 PGP196666 OWT196666 OMX196666 ODB196666 NTF196666 NJJ196666 MZN196666 MPR196666 MFV196666 LVZ196666 LMD196666 LCH196666 KSL196666 KIP196666 JYT196666 JOX196666 JFB196666 IVF196666 ILJ196666 IBN196666 HRR196666 HHV196666 GXZ196666 GOD196666 GEH196666 FUL196666 FKP196666 FAT196666 EQX196666 EHB196666 DXF196666 DNJ196666 DDN196666 CTR196666 CJV196666 BZZ196666 BQD196666 BGH196666 AWL196666 AMP196666 ACT196666 SX196666 JB196666 F196666 WVN131130 WLR131130 WBV131130 VRZ131130 VID131130 UYH131130 UOL131130 UEP131130 TUT131130 TKX131130 TBB131130 SRF131130 SHJ131130 RXN131130 RNR131130 RDV131130 QTZ131130 QKD131130 QAH131130 PQL131130 PGP131130 OWT131130 OMX131130 ODB131130 NTF131130 NJJ131130 MZN131130 MPR131130 MFV131130 LVZ131130 LMD131130 LCH131130 KSL131130 KIP131130 JYT131130 JOX131130 JFB131130 IVF131130 ILJ131130 IBN131130 HRR131130 HHV131130 GXZ131130 GOD131130 GEH131130 FUL131130 FKP131130 FAT131130 EQX131130 EHB131130 DXF131130 DNJ131130 DDN131130 CTR131130 CJV131130 BZZ131130 BQD131130 BGH131130 AWL131130 AMP131130 ACT131130 SX131130 JB131130 F131130 WVN65594 WLR65594 WBV65594 VRZ65594 VID65594 UYH65594 UOL65594 UEP65594 TUT65594 TKX65594 TBB65594 SRF65594 SHJ65594 RXN65594 RNR65594 RDV65594 QTZ65594 QKD65594 QAH65594 PQL65594 PGP65594 OWT65594 OMX65594 ODB65594 NTF65594 NJJ65594 MZN65594 MPR65594 MFV65594 LVZ65594 LMD65594 LCH65594 KSL65594 KIP65594 JYT65594 JOX65594 JFB65594 IVF65594 ILJ65594 IBN65594 HRR65594 HHV65594 GXZ65594 GOD65594 GEH65594 FUL65594 FKP65594 FAT65594 EQX65594 EHB65594 DXF65594 DNJ65594 DDN65594 CTR65594 CJV65594 BZZ65594 BQD65594 BGH65594 AWL65594 AMP65594 ACT65594 SX65594 JB65594 F65594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ormula1>$AC$9:$AC$10</formula1>
    </dataValidation>
    <dataValidation type="list" allowBlank="1" showInputMessage="1" showErrorMessage="1" sqref="WVI983090:WVQ983090 IW31:JE31 SS31:TA31 ACO31:ACW31 AMK31:AMS31 AWG31:AWO31 BGC31:BGK31 BPY31:BQG31 BZU31:CAC31 CJQ31:CJY31 CTM31:CTU31 DDI31:DDQ31 DNE31:DNM31 DXA31:DXI31 EGW31:EHE31 EQS31:ERA31 FAO31:FAW31 FKK31:FKS31 FUG31:FUO31 GEC31:GEK31 GNY31:GOG31 GXU31:GYC31 HHQ31:HHY31 HRM31:HRU31 IBI31:IBQ31 ILE31:ILM31 IVA31:IVI31 JEW31:JFE31 JOS31:JPA31 JYO31:JYW31 KIK31:KIS31 KSG31:KSO31 LCC31:LCK31 LLY31:LMG31 LVU31:LWC31 MFQ31:MFY31 MPM31:MPU31 MZI31:MZQ31 NJE31:NJM31 NTA31:NTI31 OCW31:ODE31 OMS31:ONA31 OWO31:OWW31 PGK31:PGS31 PQG31:PQO31 QAC31:QAK31 QJY31:QKG31 QTU31:QUC31 RDQ31:RDY31 RNM31:RNU31 RXI31:RXQ31 SHE31:SHM31 SRA31:SRI31 TAW31:TBE31 TKS31:TLA31 TUO31:TUW31 UEK31:UES31 UOG31:UOO31 UYC31:UYK31 VHY31:VIG31 VRU31:VSC31 WBQ31:WBY31 WLM31:WLU31 WVI31:WVQ31 A65586:I65586 IW65586:JE65586 SS65586:TA65586 ACO65586:ACW65586 AMK65586:AMS65586 AWG65586:AWO65586 BGC65586:BGK65586 BPY65586:BQG65586 BZU65586:CAC65586 CJQ65586:CJY65586 CTM65586:CTU65586 DDI65586:DDQ65586 DNE65586:DNM65586 DXA65586:DXI65586 EGW65586:EHE65586 EQS65586:ERA65586 FAO65586:FAW65586 FKK65586:FKS65586 FUG65586:FUO65586 GEC65586:GEK65586 GNY65586:GOG65586 GXU65586:GYC65586 HHQ65586:HHY65586 HRM65586:HRU65586 IBI65586:IBQ65586 ILE65586:ILM65586 IVA65586:IVI65586 JEW65586:JFE65586 JOS65586:JPA65586 JYO65586:JYW65586 KIK65586:KIS65586 KSG65586:KSO65586 LCC65586:LCK65586 LLY65586:LMG65586 LVU65586:LWC65586 MFQ65586:MFY65586 MPM65586:MPU65586 MZI65586:MZQ65586 NJE65586:NJM65586 NTA65586:NTI65586 OCW65586:ODE65586 OMS65586:ONA65586 OWO65586:OWW65586 PGK65586:PGS65586 PQG65586:PQO65586 QAC65586:QAK65586 QJY65586:QKG65586 QTU65586:QUC65586 RDQ65586:RDY65586 RNM65586:RNU65586 RXI65586:RXQ65586 SHE65586:SHM65586 SRA65586:SRI65586 TAW65586:TBE65586 TKS65586:TLA65586 TUO65586:TUW65586 UEK65586:UES65586 UOG65586:UOO65586 UYC65586:UYK65586 VHY65586:VIG65586 VRU65586:VSC65586 WBQ65586:WBY65586 WLM65586:WLU65586 WVI65586:WVQ65586 A131122:I131122 IW131122:JE131122 SS131122:TA131122 ACO131122:ACW131122 AMK131122:AMS131122 AWG131122:AWO131122 BGC131122:BGK131122 BPY131122:BQG131122 BZU131122:CAC131122 CJQ131122:CJY131122 CTM131122:CTU131122 DDI131122:DDQ131122 DNE131122:DNM131122 DXA131122:DXI131122 EGW131122:EHE131122 EQS131122:ERA131122 FAO131122:FAW131122 FKK131122:FKS131122 FUG131122:FUO131122 GEC131122:GEK131122 GNY131122:GOG131122 GXU131122:GYC131122 HHQ131122:HHY131122 HRM131122:HRU131122 IBI131122:IBQ131122 ILE131122:ILM131122 IVA131122:IVI131122 JEW131122:JFE131122 JOS131122:JPA131122 JYO131122:JYW131122 KIK131122:KIS131122 KSG131122:KSO131122 LCC131122:LCK131122 LLY131122:LMG131122 LVU131122:LWC131122 MFQ131122:MFY131122 MPM131122:MPU131122 MZI131122:MZQ131122 NJE131122:NJM131122 NTA131122:NTI131122 OCW131122:ODE131122 OMS131122:ONA131122 OWO131122:OWW131122 PGK131122:PGS131122 PQG131122:PQO131122 QAC131122:QAK131122 QJY131122:QKG131122 QTU131122:QUC131122 RDQ131122:RDY131122 RNM131122:RNU131122 RXI131122:RXQ131122 SHE131122:SHM131122 SRA131122:SRI131122 TAW131122:TBE131122 TKS131122:TLA131122 TUO131122:TUW131122 UEK131122:UES131122 UOG131122:UOO131122 UYC131122:UYK131122 VHY131122:VIG131122 VRU131122:VSC131122 WBQ131122:WBY131122 WLM131122:WLU131122 WVI131122:WVQ131122 A196658:I196658 IW196658:JE196658 SS196658:TA196658 ACO196658:ACW196658 AMK196658:AMS196658 AWG196658:AWO196658 BGC196658:BGK196658 BPY196658:BQG196658 BZU196658:CAC196658 CJQ196658:CJY196658 CTM196658:CTU196658 DDI196658:DDQ196658 DNE196658:DNM196658 DXA196658:DXI196658 EGW196658:EHE196658 EQS196658:ERA196658 FAO196658:FAW196658 FKK196658:FKS196658 FUG196658:FUO196658 GEC196658:GEK196658 GNY196658:GOG196658 GXU196658:GYC196658 HHQ196658:HHY196658 HRM196658:HRU196658 IBI196658:IBQ196658 ILE196658:ILM196658 IVA196658:IVI196658 JEW196658:JFE196658 JOS196658:JPA196658 JYO196658:JYW196658 KIK196658:KIS196658 KSG196658:KSO196658 LCC196658:LCK196658 LLY196658:LMG196658 LVU196658:LWC196658 MFQ196658:MFY196658 MPM196658:MPU196658 MZI196658:MZQ196658 NJE196658:NJM196658 NTA196658:NTI196658 OCW196658:ODE196658 OMS196658:ONA196658 OWO196658:OWW196658 PGK196658:PGS196658 PQG196658:PQO196658 QAC196658:QAK196658 QJY196658:QKG196658 QTU196658:QUC196658 RDQ196658:RDY196658 RNM196658:RNU196658 RXI196658:RXQ196658 SHE196658:SHM196658 SRA196658:SRI196658 TAW196658:TBE196658 TKS196658:TLA196658 TUO196658:TUW196658 UEK196658:UES196658 UOG196658:UOO196658 UYC196658:UYK196658 VHY196658:VIG196658 VRU196658:VSC196658 WBQ196658:WBY196658 WLM196658:WLU196658 WVI196658:WVQ196658 A262194:I262194 IW262194:JE262194 SS262194:TA262194 ACO262194:ACW262194 AMK262194:AMS262194 AWG262194:AWO262194 BGC262194:BGK262194 BPY262194:BQG262194 BZU262194:CAC262194 CJQ262194:CJY262194 CTM262194:CTU262194 DDI262194:DDQ262194 DNE262194:DNM262194 DXA262194:DXI262194 EGW262194:EHE262194 EQS262194:ERA262194 FAO262194:FAW262194 FKK262194:FKS262194 FUG262194:FUO262194 GEC262194:GEK262194 GNY262194:GOG262194 GXU262194:GYC262194 HHQ262194:HHY262194 HRM262194:HRU262194 IBI262194:IBQ262194 ILE262194:ILM262194 IVA262194:IVI262194 JEW262194:JFE262194 JOS262194:JPA262194 JYO262194:JYW262194 KIK262194:KIS262194 KSG262194:KSO262194 LCC262194:LCK262194 LLY262194:LMG262194 LVU262194:LWC262194 MFQ262194:MFY262194 MPM262194:MPU262194 MZI262194:MZQ262194 NJE262194:NJM262194 NTA262194:NTI262194 OCW262194:ODE262194 OMS262194:ONA262194 OWO262194:OWW262194 PGK262194:PGS262194 PQG262194:PQO262194 QAC262194:QAK262194 QJY262194:QKG262194 QTU262194:QUC262194 RDQ262194:RDY262194 RNM262194:RNU262194 RXI262194:RXQ262194 SHE262194:SHM262194 SRA262194:SRI262194 TAW262194:TBE262194 TKS262194:TLA262194 TUO262194:TUW262194 UEK262194:UES262194 UOG262194:UOO262194 UYC262194:UYK262194 VHY262194:VIG262194 VRU262194:VSC262194 WBQ262194:WBY262194 WLM262194:WLU262194 WVI262194:WVQ262194 A327730:I327730 IW327730:JE327730 SS327730:TA327730 ACO327730:ACW327730 AMK327730:AMS327730 AWG327730:AWO327730 BGC327730:BGK327730 BPY327730:BQG327730 BZU327730:CAC327730 CJQ327730:CJY327730 CTM327730:CTU327730 DDI327730:DDQ327730 DNE327730:DNM327730 DXA327730:DXI327730 EGW327730:EHE327730 EQS327730:ERA327730 FAO327730:FAW327730 FKK327730:FKS327730 FUG327730:FUO327730 GEC327730:GEK327730 GNY327730:GOG327730 GXU327730:GYC327730 HHQ327730:HHY327730 HRM327730:HRU327730 IBI327730:IBQ327730 ILE327730:ILM327730 IVA327730:IVI327730 JEW327730:JFE327730 JOS327730:JPA327730 JYO327730:JYW327730 KIK327730:KIS327730 KSG327730:KSO327730 LCC327730:LCK327730 LLY327730:LMG327730 LVU327730:LWC327730 MFQ327730:MFY327730 MPM327730:MPU327730 MZI327730:MZQ327730 NJE327730:NJM327730 NTA327730:NTI327730 OCW327730:ODE327730 OMS327730:ONA327730 OWO327730:OWW327730 PGK327730:PGS327730 PQG327730:PQO327730 QAC327730:QAK327730 QJY327730:QKG327730 QTU327730:QUC327730 RDQ327730:RDY327730 RNM327730:RNU327730 RXI327730:RXQ327730 SHE327730:SHM327730 SRA327730:SRI327730 TAW327730:TBE327730 TKS327730:TLA327730 TUO327730:TUW327730 UEK327730:UES327730 UOG327730:UOO327730 UYC327730:UYK327730 VHY327730:VIG327730 VRU327730:VSC327730 WBQ327730:WBY327730 WLM327730:WLU327730 WVI327730:WVQ327730 A393266:I393266 IW393266:JE393266 SS393266:TA393266 ACO393266:ACW393266 AMK393266:AMS393266 AWG393266:AWO393266 BGC393266:BGK393266 BPY393266:BQG393266 BZU393266:CAC393266 CJQ393266:CJY393266 CTM393266:CTU393266 DDI393266:DDQ393266 DNE393266:DNM393266 DXA393266:DXI393266 EGW393266:EHE393266 EQS393266:ERA393266 FAO393266:FAW393266 FKK393266:FKS393266 FUG393266:FUO393266 GEC393266:GEK393266 GNY393266:GOG393266 GXU393266:GYC393266 HHQ393266:HHY393266 HRM393266:HRU393266 IBI393266:IBQ393266 ILE393266:ILM393266 IVA393266:IVI393266 JEW393266:JFE393266 JOS393266:JPA393266 JYO393266:JYW393266 KIK393266:KIS393266 KSG393266:KSO393266 LCC393266:LCK393266 LLY393266:LMG393266 LVU393266:LWC393266 MFQ393266:MFY393266 MPM393266:MPU393266 MZI393266:MZQ393266 NJE393266:NJM393266 NTA393266:NTI393266 OCW393266:ODE393266 OMS393266:ONA393266 OWO393266:OWW393266 PGK393266:PGS393266 PQG393266:PQO393266 QAC393266:QAK393266 QJY393266:QKG393266 QTU393266:QUC393266 RDQ393266:RDY393266 RNM393266:RNU393266 RXI393266:RXQ393266 SHE393266:SHM393266 SRA393266:SRI393266 TAW393266:TBE393266 TKS393266:TLA393266 TUO393266:TUW393266 UEK393266:UES393266 UOG393266:UOO393266 UYC393266:UYK393266 VHY393266:VIG393266 VRU393266:VSC393266 WBQ393266:WBY393266 WLM393266:WLU393266 WVI393266:WVQ393266 A458802:I458802 IW458802:JE458802 SS458802:TA458802 ACO458802:ACW458802 AMK458802:AMS458802 AWG458802:AWO458802 BGC458802:BGK458802 BPY458802:BQG458802 BZU458802:CAC458802 CJQ458802:CJY458802 CTM458802:CTU458802 DDI458802:DDQ458802 DNE458802:DNM458802 DXA458802:DXI458802 EGW458802:EHE458802 EQS458802:ERA458802 FAO458802:FAW458802 FKK458802:FKS458802 FUG458802:FUO458802 GEC458802:GEK458802 GNY458802:GOG458802 GXU458802:GYC458802 HHQ458802:HHY458802 HRM458802:HRU458802 IBI458802:IBQ458802 ILE458802:ILM458802 IVA458802:IVI458802 JEW458802:JFE458802 JOS458802:JPA458802 JYO458802:JYW458802 KIK458802:KIS458802 KSG458802:KSO458802 LCC458802:LCK458802 LLY458802:LMG458802 LVU458802:LWC458802 MFQ458802:MFY458802 MPM458802:MPU458802 MZI458802:MZQ458802 NJE458802:NJM458802 NTA458802:NTI458802 OCW458802:ODE458802 OMS458802:ONA458802 OWO458802:OWW458802 PGK458802:PGS458802 PQG458802:PQO458802 QAC458802:QAK458802 QJY458802:QKG458802 QTU458802:QUC458802 RDQ458802:RDY458802 RNM458802:RNU458802 RXI458802:RXQ458802 SHE458802:SHM458802 SRA458802:SRI458802 TAW458802:TBE458802 TKS458802:TLA458802 TUO458802:TUW458802 UEK458802:UES458802 UOG458802:UOO458802 UYC458802:UYK458802 VHY458802:VIG458802 VRU458802:VSC458802 WBQ458802:WBY458802 WLM458802:WLU458802 WVI458802:WVQ458802 A524338:I524338 IW524338:JE524338 SS524338:TA524338 ACO524338:ACW524338 AMK524338:AMS524338 AWG524338:AWO524338 BGC524338:BGK524338 BPY524338:BQG524338 BZU524338:CAC524338 CJQ524338:CJY524338 CTM524338:CTU524338 DDI524338:DDQ524338 DNE524338:DNM524338 DXA524338:DXI524338 EGW524338:EHE524338 EQS524338:ERA524338 FAO524338:FAW524338 FKK524338:FKS524338 FUG524338:FUO524338 GEC524338:GEK524338 GNY524338:GOG524338 GXU524338:GYC524338 HHQ524338:HHY524338 HRM524338:HRU524338 IBI524338:IBQ524338 ILE524338:ILM524338 IVA524338:IVI524338 JEW524338:JFE524338 JOS524338:JPA524338 JYO524338:JYW524338 KIK524338:KIS524338 KSG524338:KSO524338 LCC524338:LCK524338 LLY524338:LMG524338 LVU524338:LWC524338 MFQ524338:MFY524338 MPM524338:MPU524338 MZI524338:MZQ524338 NJE524338:NJM524338 NTA524338:NTI524338 OCW524338:ODE524338 OMS524338:ONA524338 OWO524338:OWW524338 PGK524338:PGS524338 PQG524338:PQO524338 QAC524338:QAK524338 QJY524338:QKG524338 QTU524338:QUC524338 RDQ524338:RDY524338 RNM524338:RNU524338 RXI524338:RXQ524338 SHE524338:SHM524338 SRA524338:SRI524338 TAW524338:TBE524338 TKS524338:TLA524338 TUO524338:TUW524338 UEK524338:UES524338 UOG524338:UOO524338 UYC524338:UYK524338 VHY524338:VIG524338 VRU524338:VSC524338 WBQ524338:WBY524338 WLM524338:WLU524338 WVI524338:WVQ524338 A589874:I589874 IW589874:JE589874 SS589874:TA589874 ACO589874:ACW589874 AMK589874:AMS589874 AWG589874:AWO589874 BGC589874:BGK589874 BPY589874:BQG589874 BZU589874:CAC589874 CJQ589874:CJY589874 CTM589874:CTU589874 DDI589874:DDQ589874 DNE589874:DNM589874 DXA589874:DXI589874 EGW589874:EHE589874 EQS589874:ERA589874 FAO589874:FAW589874 FKK589874:FKS589874 FUG589874:FUO589874 GEC589874:GEK589874 GNY589874:GOG589874 GXU589874:GYC589874 HHQ589874:HHY589874 HRM589874:HRU589874 IBI589874:IBQ589874 ILE589874:ILM589874 IVA589874:IVI589874 JEW589874:JFE589874 JOS589874:JPA589874 JYO589874:JYW589874 KIK589874:KIS589874 KSG589874:KSO589874 LCC589874:LCK589874 LLY589874:LMG589874 LVU589874:LWC589874 MFQ589874:MFY589874 MPM589874:MPU589874 MZI589874:MZQ589874 NJE589874:NJM589874 NTA589874:NTI589874 OCW589874:ODE589874 OMS589874:ONA589874 OWO589874:OWW589874 PGK589874:PGS589874 PQG589874:PQO589874 QAC589874:QAK589874 QJY589874:QKG589874 QTU589874:QUC589874 RDQ589874:RDY589874 RNM589874:RNU589874 RXI589874:RXQ589874 SHE589874:SHM589874 SRA589874:SRI589874 TAW589874:TBE589874 TKS589874:TLA589874 TUO589874:TUW589874 UEK589874:UES589874 UOG589874:UOO589874 UYC589874:UYK589874 VHY589874:VIG589874 VRU589874:VSC589874 WBQ589874:WBY589874 WLM589874:WLU589874 WVI589874:WVQ589874 A655410:I655410 IW655410:JE655410 SS655410:TA655410 ACO655410:ACW655410 AMK655410:AMS655410 AWG655410:AWO655410 BGC655410:BGK655410 BPY655410:BQG655410 BZU655410:CAC655410 CJQ655410:CJY655410 CTM655410:CTU655410 DDI655410:DDQ655410 DNE655410:DNM655410 DXA655410:DXI655410 EGW655410:EHE655410 EQS655410:ERA655410 FAO655410:FAW655410 FKK655410:FKS655410 FUG655410:FUO655410 GEC655410:GEK655410 GNY655410:GOG655410 GXU655410:GYC655410 HHQ655410:HHY655410 HRM655410:HRU655410 IBI655410:IBQ655410 ILE655410:ILM655410 IVA655410:IVI655410 JEW655410:JFE655410 JOS655410:JPA655410 JYO655410:JYW655410 KIK655410:KIS655410 KSG655410:KSO655410 LCC655410:LCK655410 LLY655410:LMG655410 LVU655410:LWC655410 MFQ655410:MFY655410 MPM655410:MPU655410 MZI655410:MZQ655410 NJE655410:NJM655410 NTA655410:NTI655410 OCW655410:ODE655410 OMS655410:ONA655410 OWO655410:OWW655410 PGK655410:PGS655410 PQG655410:PQO655410 QAC655410:QAK655410 QJY655410:QKG655410 QTU655410:QUC655410 RDQ655410:RDY655410 RNM655410:RNU655410 RXI655410:RXQ655410 SHE655410:SHM655410 SRA655410:SRI655410 TAW655410:TBE655410 TKS655410:TLA655410 TUO655410:TUW655410 UEK655410:UES655410 UOG655410:UOO655410 UYC655410:UYK655410 VHY655410:VIG655410 VRU655410:VSC655410 WBQ655410:WBY655410 WLM655410:WLU655410 WVI655410:WVQ655410 A720946:I720946 IW720946:JE720946 SS720946:TA720946 ACO720946:ACW720946 AMK720946:AMS720946 AWG720946:AWO720946 BGC720946:BGK720946 BPY720946:BQG720946 BZU720946:CAC720946 CJQ720946:CJY720946 CTM720946:CTU720946 DDI720946:DDQ720946 DNE720946:DNM720946 DXA720946:DXI720946 EGW720946:EHE720946 EQS720946:ERA720946 FAO720946:FAW720946 FKK720946:FKS720946 FUG720946:FUO720946 GEC720946:GEK720946 GNY720946:GOG720946 GXU720946:GYC720946 HHQ720946:HHY720946 HRM720946:HRU720946 IBI720946:IBQ720946 ILE720946:ILM720946 IVA720946:IVI720946 JEW720946:JFE720946 JOS720946:JPA720946 JYO720946:JYW720946 KIK720946:KIS720946 KSG720946:KSO720946 LCC720946:LCK720946 LLY720946:LMG720946 LVU720946:LWC720946 MFQ720946:MFY720946 MPM720946:MPU720946 MZI720946:MZQ720946 NJE720946:NJM720946 NTA720946:NTI720946 OCW720946:ODE720946 OMS720946:ONA720946 OWO720946:OWW720946 PGK720946:PGS720946 PQG720946:PQO720946 QAC720946:QAK720946 QJY720946:QKG720946 QTU720946:QUC720946 RDQ720946:RDY720946 RNM720946:RNU720946 RXI720946:RXQ720946 SHE720946:SHM720946 SRA720946:SRI720946 TAW720946:TBE720946 TKS720946:TLA720946 TUO720946:TUW720946 UEK720946:UES720946 UOG720946:UOO720946 UYC720946:UYK720946 VHY720946:VIG720946 VRU720946:VSC720946 WBQ720946:WBY720946 WLM720946:WLU720946 WVI720946:WVQ720946 A786482:I786482 IW786482:JE786482 SS786482:TA786482 ACO786482:ACW786482 AMK786482:AMS786482 AWG786482:AWO786482 BGC786482:BGK786482 BPY786482:BQG786482 BZU786482:CAC786482 CJQ786482:CJY786482 CTM786482:CTU786482 DDI786482:DDQ786482 DNE786482:DNM786482 DXA786482:DXI786482 EGW786482:EHE786482 EQS786482:ERA786482 FAO786482:FAW786482 FKK786482:FKS786482 FUG786482:FUO786482 GEC786482:GEK786482 GNY786482:GOG786482 GXU786482:GYC786482 HHQ786482:HHY786482 HRM786482:HRU786482 IBI786482:IBQ786482 ILE786482:ILM786482 IVA786482:IVI786482 JEW786482:JFE786482 JOS786482:JPA786482 JYO786482:JYW786482 KIK786482:KIS786482 KSG786482:KSO786482 LCC786482:LCK786482 LLY786482:LMG786482 LVU786482:LWC786482 MFQ786482:MFY786482 MPM786482:MPU786482 MZI786482:MZQ786482 NJE786482:NJM786482 NTA786482:NTI786482 OCW786482:ODE786482 OMS786482:ONA786482 OWO786482:OWW786482 PGK786482:PGS786482 PQG786482:PQO786482 QAC786482:QAK786482 QJY786482:QKG786482 QTU786482:QUC786482 RDQ786482:RDY786482 RNM786482:RNU786482 RXI786482:RXQ786482 SHE786482:SHM786482 SRA786482:SRI786482 TAW786482:TBE786482 TKS786482:TLA786482 TUO786482:TUW786482 UEK786482:UES786482 UOG786482:UOO786482 UYC786482:UYK786482 VHY786482:VIG786482 VRU786482:VSC786482 WBQ786482:WBY786482 WLM786482:WLU786482 WVI786482:WVQ786482 A852018:I852018 IW852018:JE852018 SS852018:TA852018 ACO852018:ACW852018 AMK852018:AMS852018 AWG852018:AWO852018 BGC852018:BGK852018 BPY852018:BQG852018 BZU852018:CAC852018 CJQ852018:CJY852018 CTM852018:CTU852018 DDI852018:DDQ852018 DNE852018:DNM852018 DXA852018:DXI852018 EGW852018:EHE852018 EQS852018:ERA852018 FAO852018:FAW852018 FKK852018:FKS852018 FUG852018:FUO852018 GEC852018:GEK852018 GNY852018:GOG852018 GXU852018:GYC852018 HHQ852018:HHY852018 HRM852018:HRU852018 IBI852018:IBQ852018 ILE852018:ILM852018 IVA852018:IVI852018 JEW852018:JFE852018 JOS852018:JPA852018 JYO852018:JYW852018 KIK852018:KIS852018 KSG852018:KSO852018 LCC852018:LCK852018 LLY852018:LMG852018 LVU852018:LWC852018 MFQ852018:MFY852018 MPM852018:MPU852018 MZI852018:MZQ852018 NJE852018:NJM852018 NTA852018:NTI852018 OCW852018:ODE852018 OMS852018:ONA852018 OWO852018:OWW852018 PGK852018:PGS852018 PQG852018:PQO852018 QAC852018:QAK852018 QJY852018:QKG852018 QTU852018:QUC852018 RDQ852018:RDY852018 RNM852018:RNU852018 RXI852018:RXQ852018 SHE852018:SHM852018 SRA852018:SRI852018 TAW852018:TBE852018 TKS852018:TLA852018 TUO852018:TUW852018 UEK852018:UES852018 UOG852018:UOO852018 UYC852018:UYK852018 VHY852018:VIG852018 VRU852018:VSC852018 WBQ852018:WBY852018 WLM852018:WLU852018 WVI852018:WVQ852018 A917554:I917554 IW917554:JE917554 SS917554:TA917554 ACO917554:ACW917554 AMK917554:AMS917554 AWG917554:AWO917554 BGC917554:BGK917554 BPY917554:BQG917554 BZU917554:CAC917554 CJQ917554:CJY917554 CTM917554:CTU917554 DDI917554:DDQ917554 DNE917554:DNM917554 DXA917554:DXI917554 EGW917554:EHE917554 EQS917554:ERA917554 FAO917554:FAW917554 FKK917554:FKS917554 FUG917554:FUO917554 GEC917554:GEK917554 GNY917554:GOG917554 GXU917554:GYC917554 HHQ917554:HHY917554 HRM917554:HRU917554 IBI917554:IBQ917554 ILE917554:ILM917554 IVA917554:IVI917554 JEW917554:JFE917554 JOS917554:JPA917554 JYO917554:JYW917554 KIK917554:KIS917554 KSG917554:KSO917554 LCC917554:LCK917554 LLY917554:LMG917554 LVU917554:LWC917554 MFQ917554:MFY917554 MPM917554:MPU917554 MZI917554:MZQ917554 NJE917554:NJM917554 NTA917554:NTI917554 OCW917554:ODE917554 OMS917554:ONA917554 OWO917554:OWW917554 PGK917554:PGS917554 PQG917554:PQO917554 QAC917554:QAK917554 QJY917554:QKG917554 QTU917554:QUC917554 RDQ917554:RDY917554 RNM917554:RNU917554 RXI917554:RXQ917554 SHE917554:SHM917554 SRA917554:SRI917554 TAW917554:TBE917554 TKS917554:TLA917554 TUO917554:TUW917554 UEK917554:UES917554 UOG917554:UOO917554 UYC917554:UYK917554 VHY917554:VIG917554 VRU917554:VSC917554 WBQ917554:WBY917554 WLM917554:WLU917554 WVI917554:WVQ917554 A983090:I983090 IW983090:JE983090 SS983090:TA983090 ACO983090:ACW983090 AMK983090:AMS983090 AWG983090:AWO983090 BGC983090:BGK983090 BPY983090:BQG983090 BZU983090:CAC983090 CJQ983090:CJY983090 CTM983090:CTU983090 DDI983090:DDQ983090 DNE983090:DNM983090 DXA983090:DXI983090 EGW983090:EHE983090 EQS983090:ERA983090 FAO983090:FAW983090 FKK983090:FKS983090 FUG983090:FUO983090 GEC983090:GEK983090 GNY983090:GOG983090 GXU983090:GYC983090 HHQ983090:HHY983090 HRM983090:HRU983090 IBI983090:IBQ983090 ILE983090:ILM983090 IVA983090:IVI983090 JEW983090:JFE983090 JOS983090:JPA983090 JYO983090:JYW983090 KIK983090:KIS983090 KSG983090:KSO983090 LCC983090:LCK983090 LLY983090:LMG983090 LVU983090:LWC983090 MFQ983090:MFY983090 MPM983090:MPU983090 MZI983090:MZQ983090 NJE983090:NJM983090 NTA983090:NTI983090 OCW983090:ODE983090 OMS983090:ONA983090 OWO983090:OWW983090 PGK983090:PGS983090 PQG983090:PQO983090 QAC983090:QAK983090 QJY983090:QKG983090 QTU983090:QUC983090 RDQ983090:RDY983090 RNM983090:RNU983090 RXI983090:RXQ983090 SHE983090:SHM983090 SRA983090:SRI983090 TAW983090:TBE983090 TKS983090:TLA983090 TUO983090:TUW983090 UEK983090:UES983090 UOG983090:UOO983090 UYC983090:UYK983090 VHY983090:VIG983090 VRU983090:VSC983090 WBQ983090:WBY983090 WLM983090:WLU983090">
      <formula1>$C$125:$C$130</formula1>
    </dataValidation>
    <dataValidation type="list" allowBlank="1" showInputMessage="1" showErrorMessage="1" sqref="WVI983088:WVQ983088 IW29:JE29 SS29:TA29 ACO29:ACW29 AMK29:AMS29 AWG29:AWO29 BGC29:BGK29 BPY29:BQG29 BZU29:CAC29 CJQ29:CJY29 CTM29:CTU29 DDI29:DDQ29 DNE29:DNM29 DXA29:DXI29 EGW29:EHE29 EQS29:ERA29 FAO29:FAW29 FKK29:FKS29 FUG29:FUO29 GEC29:GEK29 GNY29:GOG29 GXU29:GYC29 HHQ29:HHY29 HRM29:HRU29 IBI29:IBQ29 ILE29:ILM29 IVA29:IVI29 JEW29:JFE29 JOS29:JPA29 JYO29:JYW29 KIK29:KIS29 KSG29:KSO29 LCC29:LCK29 LLY29:LMG29 LVU29:LWC29 MFQ29:MFY29 MPM29:MPU29 MZI29:MZQ29 NJE29:NJM29 NTA29:NTI29 OCW29:ODE29 OMS29:ONA29 OWO29:OWW29 PGK29:PGS29 PQG29:PQO29 QAC29:QAK29 QJY29:QKG29 QTU29:QUC29 RDQ29:RDY29 RNM29:RNU29 RXI29:RXQ29 SHE29:SHM29 SRA29:SRI29 TAW29:TBE29 TKS29:TLA29 TUO29:TUW29 UEK29:UES29 UOG29:UOO29 UYC29:UYK29 VHY29:VIG29 VRU29:VSC29 WBQ29:WBY29 WLM29:WLU29 WVI29:WVQ29 A65584:I65584 IW65584:JE65584 SS65584:TA65584 ACO65584:ACW65584 AMK65584:AMS65584 AWG65584:AWO65584 BGC65584:BGK65584 BPY65584:BQG65584 BZU65584:CAC65584 CJQ65584:CJY65584 CTM65584:CTU65584 DDI65584:DDQ65584 DNE65584:DNM65584 DXA65584:DXI65584 EGW65584:EHE65584 EQS65584:ERA65584 FAO65584:FAW65584 FKK65584:FKS65584 FUG65584:FUO65584 GEC65584:GEK65584 GNY65584:GOG65584 GXU65584:GYC65584 HHQ65584:HHY65584 HRM65584:HRU65584 IBI65584:IBQ65584 ILE65584:ILM65584 IVA65584:IVI65584 JEW65584:JFE65584 JOS65584:JPA65584 JYO65584:JYW65584 KIK65584:KIS65584 KSG65584:KSO65584 LCC65584:LCK65584 LLY65584:LMG65584 LVU65584:LWC65584 MFQ65584:MFY65584 MPM65584:MPU65584 MZI65584:MZQ65584 NJE65584:NJM65584 NTA65584:NTI65584 OCW65584:ODE65584 OMS65584:ONA65584 OWO65584:OWW65584 PGK65584:PGS65584 PQG65584:PQO65584 QAC65584:QAK65584 QJY65584:QKG65584 QTU65584:QUC65584 RDQ65584:RDY65584 RNM65584:RNU65584 RXI65584:RXQ65584 SHE65584:SHM65584 SRA65584:SRI65584 TAW65584:TBE65584 TKS65584:TLA65584 TUO65584:TUW65584 UEK65584:UES65584 UOG65584:UOO65584 UYC65584:UYK65584 VHY65584:VIG65584 VRU65584:VSC65584 WBQ65584:WBY65584 WLM65584:WLU65584 WVI65584:WVQ65584 A131120:I131120 IW131120:JE131120 SS131120:TA131120 ACO131120:ACW131120 AMK131120:AMS131120 AWG131120:AWO131120 BGC131120:BGK131120 BPY131120:BQG131120 BZU131120:CAC131120 CJQ131120:CJY131120 CTM131120:CTU131120 DDI131120:DDQ131120 DNE131120:DNM131120 DXA131120:DXI131120 EGW131120:EHE131120 EQS131120:ERA131120 FAO131120:FAW131120 FKK131120:FKS131120 FUG131120:FUO131120 GEC131120:GEK131120 GNY131120:GOG131120 GXU131120:GYC131120 HHQ131120:HHY131120 HRM131120:HRU131120 IBI131120:IBQ131120 ILE131120:ILM131120 IVA131120:IVI131120 JEW131120:JFE131120 JOS131120:JPA131120 JYO131120:JYW131120 KIK131120:KIS131120 KSG131120:KSO131120 LCC131120:LCK131120 LLY131120:LMG131120 LVU131120:LWC131120 MFQ131120:MFY131120 MPM131120:MPU131120 MZI131120:MZQ131120 NJE131120:NJM131120 NTA131120:NTI131120 OCW131120:ODE131120 OMS131120:ONA131120 OWO131120:OWW131120 PGK131120:PGS131120 PQG131120:PQO131120 QAC131120:QAK131120 QJY131120:QKG131120 QTU131120:QUC131120 RDQ131120:RDY131120 RNM131120:RNU131120 RXI131120:RXQ131120 SHE131120:SHM131120 SRA131120:SRI131120 TAW131120:TBE131120 TKS131120:TLA131120 TUO131120:TUW131120 UEK131120:UES131120 UOG131120:UOO131120 UYC131120:UYK131120 VHY131120:VIG131120 VRU131120:VSC131120 WBQ131120:WBY131120 WLM131120:WLU131120 WVI131120:WVQ131120 A196656:I196656 IW196656:JE196656 SS196656:TA196656 ACO196656:ACW196656 AMK196656:AMS196656 AWG196656:AWO196656 BGC196656:BGK196656 BPY196656:BQG196656 BZU196656:CAC196656 CJQ196656:CJY196656 CTM196656:CTU196656 DDI196656:DDQ196656 DNE196656:DNM196656 DXA196656:DXI196656 EGW196656:EHE196656 EQS196656:ERA196656 FAO196656:FAW196656 FKK196656:FKS196656 FUG196656:FUO196656 GEC196656:GEK196656 GNY196656:GOG196656 GXU196656:GYC196656 HHQ196656:HHY196656 HRM196656:HRU196656 IBI196656:IBQ196656 ILE196656:ILM196656 IVA196656:IVI196656 JEW196656:JFE196656 JOS196656:JPA196656 JYO196656:JYW196656 KIK196656:KIS196656 KSG196656:KSO196656 LCC196656:LCK196656 LLY196656:LMG196656 LVU196656:LWC196656 MFQ196656:MFY196656 MPM196656:MPU196656 MZI196656:MZQ196656 NJE196656:NJM196656 NTA196656:NTI196656 OCW196656:ODE196656 OMS196656:ONA196656 OWO196656:OWW196656 PGK196656:PGS196656 PQG196656:PQO196656 QAC196656:QAK196656 QJY196656:QKG196656 QTU196656:QUC196656 RDQ196656:RDY196656 RNM196656:RNU196656 RXI196656:RXQ196656 SHE196656:SHM196656 SRA196656:SRI196656 TAW196656:TBE196656 TKS196656:TLA196656 TUO196656:TUW196656 UEK196656:UES196656 UOG196656:UOO196656 UYC196656:UYK196656 VHY196656:VIG196656 VRU196656:VSC196656 WBQ196656:WBY196656 WLM196656:WLU196656 WVI196656:WVQ196656 A262192:I262192 IW262192:JE262192 SS262192:TA262192 ACO262192:ACW262192 AMK262192:AMS262192 AWG262192:AWO262192 BGC262192:BGK262192 BPY262192:BQG262192 BZU262192:CAC262192 CJQ262192:CJY262192 CTM262192:CTU262192 DDI262192:DDQ262192 DNE262192:DNM262192 DXA262192:DXI262192 EGW262192:EHE262192 EQS262192:ERA262192 FAO262192:FAW262192 FKK262192:FKS262192 FUG262192:FUO262192 GEC262192:GEK262192 GNY262192:GOG262192 GXU262192:GYC262192 HHQ262192:HHY262192 HRM262192:HRU262192 IBI262192:IBQ262192 ILE262192:ILM262192 IVA262192:IVI262192 JEW262192:JFE262192 JOS262192:JPA262192 JYO262192:JYW262192 KIK262192:KIS262192 KSG262192:KSO262192 LCC262192:LCK262192 LLY262192:LMG262192 LVU262192:LWC262192 MFQ262192:MFY262192 MPM262192:MPU262192 MZI262192:MZQ262192 NJE262192:NJM262192 NTA262192:NTI262192 OCW262192:ODE262192 OMS262192:ONA262192 OWO262192:OWW262192 PGK262192:PGS262192 PQG262192:PQO262192 QAC262192:QAK262192 QJY262192:QKG262192 QTU262192:QUC262192 RDQ262192:RDY262192 RNM262192:RNU262192 RXI262192:RXQ262192 SHE262192:SHM262192 SRA262192:SRI262192 TAW262192:TBE262192 TKS262192:TLA262192 TUO262192:TUW262192 UEK262192:UES262192 UOG262192:UOO262192 UYC262192:UYK262192 VHY262192:VIG262192 VRU262192:VSC262192 WBQ262192:WBY262192 WLM262192:WLU262192 WVI262192:WVQ262192 A327728:I327728 IW327728:JE327728 SS327728:TA327728 ACO327728:ACW327728 AMK327728:AMS327728 AWG327728:AWO327728 BGC327728:BGK327728 BPY327728:BQG327728 BZU327728:CAC327728 CJQ327728:CJY327728 CTM327728:CTU327728 DDI327728:DDQ327728 DNE327728:DNM327728 DXA327728:DXI327728 EGW327728:EHE327728 EQS327728:ERA327728 FAO327728:FAW327728 FKK327728:FKS327728 FUG327728:FUO327728 GEC327728:GEK327728 GNY327728:GOG327728 GXU327728:GYC327728 HHQ327728:HHY327728 HRM327728:HRU327728 IBI327728:IBQ327728 ILE327728:ILM327728 IVA327728:IVI327728 JEW327728:JFE327728 JOS327728:JPA327728 JYO327728:JYW327728 KIK327728:KIS327728 KSG327728:KSO327728 LCC327728:LCK327728 LLY327728:LMG327728 LVU327728:LWC327728 MFQ327728:MFY327728 MPM327728:MPU327728 MZI327728:MZQ327728 NJE327728:NJM327728 NTA327728:NTI327728 OCW327728:ODE327728 OMS327728:ONA327728 OWO327728:OWW327728 PGK327728:PGS327728 PQG327728:PQO327728 QAC327728:QAK327728 QJY327728:QKG327728 QTU327728:QUC327728 RDQ327728:RDY327728 RNM327728:RNU327728 RXI327728:RXQ327728 SHE327728:SHM327728 SRA327728:SRI327728 TAW327728:TBE327728 TKS327728:TLA327728 TUO327728:TUW327728 UEK327728:UES327728 UOG327728:UOO327728 UYC327728:UYK327728 VHY327728:VIG327728 VRU327728:VSC327728 WBQ327728:WBY327728 WLM327728:WLU327728 WVI327728:WVQ327728 A393264:I393264 IW393264:JE393264 SS393264:TA393264 ACO393264:ACW393264 AMK393264:AMS393264 AWG393264:AWO393264 BGC393264:BGK393264 BPY393264:BQG393264 BZU393264:CAC393264 CJQ393264:CJY393264 CTM393264:CTU393264 DDI393264:DDQ393264 DNE393264:DNM393264 DXA393264:DXI393264 EGW393264:EHE393264 EQS393264:ERA393264 FAO393264:FAW393264 FKK393264:FKS393264 FUG393264:FUO393264 GEC393264:GEK393264 GNY393264:GOG393264 GXU393264:GYC393264 HHQ393264:HHY393264 HRM393264:HRU393264 IBI393264:IBQ393264 ILE393264:ILM393264 IVA393264:IVI393264 JEW393264:JFE393264 JOS393264:JPA393264 JYO393264:JYW393264 KIK393264:KIS393264 KSG393264:KSO393264 LCC393264:LCK393264 LLY393264:LMG393264 LVU393264:LWC393264 MFQ393264:MFY393264 MPM393264:MPU393264 MZI393264:MZQ393264 NJE393264:NJM393264 NTA393264:NTI393264 OCW393264:ODE393264 OMS393264:ONA393264 OWO393264:OWW393264 PGK393264:PGS393264 PQG393264:PQO393264 QAC393264:QAK393264 QJY393264:QKG393264 QTU393264:QUC393264 RDQ393264:RDY393264 RNM393264:RNU393264 RXI393264:RXQ393264 SHE393264:SHM393264 SRA393264:SRI393264 TAW393264:TBE393264 TKS393264:TLA393264 TUO393264:TUW393264 UEK393264:UES393264 UOG393264:UOO393264 UYC393264:UYK393264 VHY393264:VIG393264 VRU393264:VSC393264 WBQ393264:WBY393264 WLM393264:WLU393264 WVI393264:WVQ393264 A458800:I458800 IW458800:JE458800 SS458800:TA458800 ACO458800:ACW458800 AMK458800:AMS458800 AWG458800:AWO458800 BGC458800:BGK458800 BPY458800:BQG458800 BZU458800:CAC458800 CJQ458800:CJY458800 CTM458800:CTU458800 DDI458800:DDQ458800 DNE458800:DNM458800 DXA458800:DXI458800 EGW458800:EHE458800 EQS458800:ERA458800 FAO458800:FAW458800 FKK458800:FKS458800 FUG458800:FUO458800 GEC458800:GEK458800 GNY458800:GOG458800 GXU458800:GYC458800 HHQ458800:HHY458800 HRM458800:HRU458800 IBI458800:IBQ458800 ILE458800:ILM458800 IVA458800:IVI458800 JEW458800:JFE458800 JOS458800:JPA458800 JYO458800:JYW458800 KIK458800:KIS458800 KSG458800:KSO458800 LCC458800:LCK458800 LLY458800:LMG458800 LVU458800:LWC458800 MFQ458800:MFY458800 MPM458800:MPU458800 MZI458800:MZQ458800 NJE458800:NJM458800 NTA458800:NTI458800 OCW458800:ODE458800 OMS458800:ONA458800 OWO458800:OWW458800 PGK458800:PGS458800 PQG458800:PQO458800 QAC458800:QAK458800 QJY458800:QKG458800 QTU458800:QUC458800 RDQ458800:RDY458800 RNM458800:RNU458800 RXI458800:RXQ458800 SHE458800:SHM458800 SRA458800:SRI458800 TAW458800:TBE458800 TKS458800:TLA458800 TUO458800:TUW458800 UEK458800:UES458800 UOG458800:UOO458800 UYC458800:UYK458800 VHY458800:VIG458800 VRU458800:VSC458800 WBQ458800:WBY458800 WLM458800:WLU458800 WVI458800:WVQ458800 A524336:I524336 IW524336:JE524336 SS524336:TA524336 ACO524336:ACW524336 AMK524336:AMS524336 AWG524336:AWO524336 BGC524336:BGK524336 BPY524336:BQG524336 BZU524336:CAC524336 CJQ524336:CJY524336 CTM524336:CTU524336 DDI524336:DDQ524336 DNE524336:DNM524336 DXA524336:DXI524336 EGW524336:EHE524336 EQS524336:ERA524336 FAO524336:FAW524336 FKK524336:FKS524336 FUG524336:FUO524336 GEC524336:GEK524336 GNY524336:GOG524336 GXU524336:GYC524336 HHQ524336:HHY524336 HRM524336:HRU524336 IBI524336:IBQ524336 ILE524336:ILM524336 IVA524336:IVI524336 JEW524336:JFE524336 JOS524336:JPA524336 JYO524336:JYW524336 KIK524336:KIS524336 KSG524336:KSO524336 LCC524336:LCK524336 LLY524336:LMG524336 LVU524336:LWC524336 MFQ524336:MFY524336 MPM524336:MPU524336 MZI524336:MZQ524336 NJE524336:NJM524336 NTA524336:NTI524336 OCW524336:ODE524336 OMS524336:ONA524336 OWO524336:OWW524336 PGK524336:PGS524336 PQG524336:PQO524336 QAC524336:QAK524336 QJY524336:QKG524336 QTU524336:QUC524336 RDQ524336:RDY524336 RNM524336:RNU524336 RXI524336:RXQ524336 SHE524336:SHM524336 SRA524336:SRI524336 TAW524336:TBE524336 TKS524336:TLA524336 TUO524336:TUW524336 UEK524336:UES524336 UOG524336:UOO524336 UYC524336:UYK524336 VHY524336:VIG524336 VRU524336:VSC524336 WBQ524336:WBY524336 WLM524336:WLU524336 WVI524336:WVQ524336 A589872:I589872 IW589872:JE589872 SS589872:TA589872 ACO589872:ACW589872 AMK589872:AMS589872 AWG589872:AWO589872 BGC589872:BGK589872 BPY589872:BQG589872 BZU589872:CAC589872 CJQ589872:CJY589872 CTM589872:CTU589872 DDI589872:DDQ589872 DNE589872:DNM589872 DXA589872:DXI589872 EGW589872:EHE589872 EQS589872:ERA589872 FAO589872:FAW589872 FKK589872:FKS589872 FUG589872:FUO589872 GEC589872:GEK589872 GNY589872:GOG589872 GXU589872:GYC589872 HHQ589872:HHY589872 HRM589872:HRU589872 IBI589872:IBQ589872 ILE589872:ILM589872 IVA589872:IVI589872 JEW589872:JFE589872 JOS589872:JPA589872 JYO589872:JYW589872 KIK589872:KIS589872 KSG589872:KSO589872 LCC589872:LCK589872 LLY589872:LMG589872 LVU589872:LWC589872 MFQ589872:MFY589872 MPM589872:MPU589872 MZI589872:MZQ589872 NJE589872:NJM589872 NTA589872:NTI589872 OCW589872:ODE589872 OMS589872:ONA589872 OWO589872:OWW589872 PGK589872:PGS589872 PQG589872:PQO589872 QAC589872:QAK589872 QJY589872:QKG589872 QTU589872:QUC589872 RDQ589872:RDY589872 RNM589872:RNU589872 RXI589872:RXQ589872 SHE589872:SHM589872 SRA589872:SRI589872 TAW589872:TBE589872 TKS589872:TLA589872 TUO589872:TUW589872 UEK589872:UES589872 UOG589872:UOO589872 UYC589872:UYK589872 VHY589872:VIG589872 VRU589872:VSC589872 WBQ589872:WBY589872 WLM589872:WLU589872 WVI589872:WVQ589872 A655408:I655408 IW655408:JE655408 SS655408:TA655408 ACO655408:ACW655408 AMK655408:AMS655408 AWG655408:AWO655408 BGC655408:BGK655408 BPY655408:BQG655408 BZU655408:CAC655408 CJQ655408:CJY655408 CTM655408:CTU655408 DDI655408:DDQ655408 DNE655408:DNM655408 DXA655408:DXI655408 EGW655408:EHE655408 EQS655408:ERA655408 FAO655408:FAW655408 FKK655408:FKS655408 FUG655408:FUO655408 GEC655408:GEK655408 GNY655408:GOG655408 GXU655408:GYC655408 HHQ655408:HHY655408 HRM655408:HRU655408 IBI655408:IBQ655408 ILE655408:ILM655408 IVA655408:IVI655408 JEW655408:JFE655408 JOS655408:JPA655408 JYO655408:JYW655408 KIK655408:KIS655408 KSG655408:KSO655408 LCC655408:LCK655408 LLY655408:LMG655408 LVU655408:LWC655408 MFQ655408:MFY655408 MPM655408:MPU655408 MZI655408:MZQ655408 NJE655408:NJM655408 NTA655408:NTI655408 OCW655408:ODE655408 OMS655408:ONA655408 OWO655408:OWW655408 PGK655408:PGS655408 PQG655408:PQO655408 QAC655408:QAK655408 QJY655408:QKG655408 QTU655408:QUC655408 RDQ655408:RDY655408 RNM655408:RNU655408 RXI655408:RXQ655408 SHE655408:SHM655408 SRA655408:SRI655408 TAW655408:TBE655408 TKS655408:TLA655408 TUO655408:TUW655408 UEK655408:UES655408 UOG655408:UOO655408 UYC655408:UYK655408 VHY655408:VIG655408 VRU655408:VSC655408 WBQ655408:WBY655408 WLM655408:WLU655408 WVI655408:WVQ655408 A720944:I720944 IW720944:JE720944 SS720944:TA720944 ACO720944:ACW720944 AMK720944:AMS720944 AWG720944:AWO720944 BGC720944:BGK720944 BPY720944:BQG720944 BZU720944:CAC720944 CJQ720944:CJY720944 CTM720944:CTU720944 DDI720944:DDQ720944 DNE720944:DNM720944 DXA720944:DXI720944 EGW720944:EHE720944 EQS720944:ERA720944 FAO720944:FAW720944 FKK720944:FKS720944 FUG720944:FUO720944 GEC720944:GEK720944 GNY720944:GOG720944 GXU720944:GYC720944 HHQ720944:HHY720944 HRM720944:HRU720944 IBI720944:IBQ720944 ILE720944:ILM720944 IVA720944:IVI720944 JEW720944:JFE720944 JOS720944:JPA720944 JYO720944:JYW720944 KIK720944:KIS720944 KSG720944:KSO720944 LCC720944:LCK720944 LLY720944:LMG720944 LVU720944:LWC720944 MFQ720944:MFY720944 MPM720944:MPU720944 MZI720944:MZQ720944 NJE720944:NJM720944 NTA720944:NTI720944 OCW720944:ODE720944 OMS720944:ONA720944 OWO720944:OWW720944 PGK720944:PGS720944 PQG720944:PQO720944 QAC720944:QAK720944 QJY720944:QKG720944 QTU720944:QUC720944 RDQ720944:RDY720944 RNM720944:RNU720944 RXI720944:RXQ720944 SHE720944:SHM720944 SRA720944:SRI720944 TAW720944:TBE720944 TKS720944:TLA720944 TUO720944:TUW720944 UEK720944:UES720944 UOG720944:UOO720944 UYC720944:UYK720944 VHY720944:VIG720944 VRU720944:VSC720944 WBQ720944:WBY720944 WLM720944:WLU720944 WVI720944:WVQ720944 A786480:I786480 IW786480:JE786480 SS786480:TA786480 ACO786480:ACW786480 AMK786480:AMS786480 AWG786480:AWO786480 BGC786480:BGK786480 BPY786480:BQG786480 BZU786480:CAC786480 CJQ786480:CJY786480 CTM786480:CTU786480 DDI786480:DDQ786480 DNE786480:DNM786480 DXA786480:DXI786480 EGW786480:EHE786480 EQS786480:ERA786480 FAO786480:FAW786480 FKK786480:FKS786480 FUG786480:FUO786480 GEC786480:GEK786480 GNY786480:GOG786480 GXU786480:GYC786480 HHQ786480:HHY786480 HRM786480:HRU786480 IBI786480:IBQ786480 ILE786480:ILM786480 IVA786480:IVI786480 JEW786480:JFE786480 JOS786480:JPA786480 JYO786480:JYW786480 KIK786480:KIS786480 KSG786480:KSO786480 LCC786480:LCK786480 LLY786480:LMG786480 LVU786480:LWC786480 MFQ786480:MFY786480 MPM786480:MPU786480 MZI786480:MZQ786480 NJE786480:NJM786480 NTA786480:NTI786480 OCW786480:ODE786480 OMS786480:ONA786480 OWO786480:OWW786480 PGK786480:PGS786480 PQG786480:PQO786480 QAC786480:QAK786480 QJY786480:QKG786480 QTU786480:QUC786480 RDQ786480:RDY786480 RNM786480:RNU786480 RXI786480:RXQ786480 SHE786480:SHM786480 SRA786480:SRI786480 TAW786480:TBE786480 TKS786480:TLA786480 TUO786480:TUW786480 UEK786480:UES786480 UOG786480:UOO786480 UYC786480:UYK786480 VHY786480:VIG786480 VRU786480:VSC786480 WBQ786480:WBY786480 WLM786480:WLU786480 WVI786480:WVQ786480 A852016:I852016 IW852016:JE852016 SS852016:TA852016 ACO852016:ACW852016 AMK852016:AMS852016 AWG852016:AWO852016 BGC852016:BGK852016 BPY852016:BQG852016 BZU852016:CAC852016 CJQ852016:CJY852016 CTM852016:CTU852016 DDI852016:DDQ852016 DNE852016:DNM852016 DXA852016:DXI852016 EGW852016:EHE852016 EQS852016:ERA852016 FAO852016:FAW852016 FKK852016:FKS852016 FUG852016:FUO852016 GEC852016:GEK852016 GNY852016:GOG852016 GXU852016:GYC852016 HHQ852016:HHY852016 HRM852016:HRU852016 IBI852016:IBQ852016 ILE852016:ILM852016 IVA852016:IVI852016 JEW852016:JFE852016 JOS852016:JPA852016 JYO852016:JYW852016 KIK852016:KIS852016 KSG852016:KSO852016 LCC852016:LCK852016 LLY852016:LMG852016 LVU852016:LWC852016 MFQ852016:MFY852016 MPM852016:MPU852016 MZI852016:MZQ852016 NJE852016:NJM852016 NTA852016:NTI852016 OCW852016:ODE852016 OMS852016:ONA852016 OWO852016:OWW852016 PGK852016:PGS852016 PQG852016:PQO852016 QAC852016:QAK852016 QJY852016:QKG852016 QTU852016:QUC852016 RDQ852016:RDY852016 RNM852016:RNU852016 RXI852016:RXQ852016 SHE852016:SHM852016 SRA852016:SRI852016 TAW852016:TBE852016 TKS852016:TLA852016 TUO852016:TUW852016 UEK852016:UES852016 UOG852016:UOO852016 UYC852016:UYK852016 VHY852016:VIG852016 VRU852016:VSC852016 WBQ852016:WBY852016 WLM852016:WLU852016 WVI852016:WVQ852016 A917552:I917552 IW917552:JE917552 SS917552:TA917552 ACO917552:ACW917552 AMK917552:AMS917552 AWG917552:AWO917552 BGC917552:BGK917552 BPY917552:BQG917552 BZU917552:CAC917552 CJQ917552:CJY917552 CTM917552:CTU917552 DDI917552:DDQ917552 DNE917552:DNM917552 DXA917552:DXI917552 EGW917552:EHE917552 EQS917552:ERA917552 FAO917552:FAW917552 FKK917552:FKS917552 FUG917552:FUO917552 GEC917552:GEK917552 GNY917552:GOG917552 GXU917552:GYC917552 HHQ917552:HHY917552 HRM917552:HRU917552 IBI917552:IBQ917552 ILE917552:ILM917552 IVA917552:IVI917552 JEW917552:JFE917552 JOS917552:JPA917552 JYO917552:JYW917552 KIK917552:KIS917552 KSG917552:KSO917552 LCC917552:LCK917552 LLY917552:LMG917552 LVU917552:LWC917552 MFQ917552:MFY917552 MPM917552:MPU917552 MZI917552:MZQ917552 NJE917552:NJM917552 NTA917552:NTI917552 OCW917552:ODE917552 OMS917552:ONA917552 OWO917552:OWW917552 PGK917552:PGS917552 PQG917552:PQO917552 QAC917552:QAK917552 QJY917552:QKG917552 QTU917552:QUC917552 RDQ917552:RDY917552 RNM917552:RNU917552 RXI917552:RXQ917552 SHE917552:SHM917552 SRA917552:SRI917552 TAW917552:TBE917552 TKS917552:TLA917552 TUO917552:TUW917552 UEK917552:UES917552 UOG917552:UOO917552 UYC917552:UYK917552 VHY917552:VIG917552 VRU917552:VSC917552 WBQ917552:WBY917552 WLM917552:WLU917552 WVI917552:WVQ917552 A983088:I983088 IW983088:JE983088 SS983088:TA983088 ACO983088:ACW983088 AMK983088:AMS983088 AWG983088:AWO983088 BGC983088:BGK983088 BPY983088:BQG983088 BZU983088:CAC983088 CJQ983088:CJY983088 CTM983088:CTU983088 DDI983088:DDQ983088 DNE983088:DNM983088 DXA983088:DXI983088 EGW983088:EHE983088 EQS983088:ERA983088 FAO983088:FAW983088 FKK983088:FKS983088 FUG983088:FUO983088 GEC983088:GEK983088 GNY983088:GOG983088 GXU983088:GYC983088 HHQ983088:HHY983088 HRM983088:HRU983088 IBI983088:IBQ983088 ILE983088:ILM983088 IVA983088:IVI983088 JEW983088:JFE983088 JOS983088:JPA983088 JYO983088:JYW983088 KIK983088:KIS983088 KSG983088:KSO983088 LCC983088:LCK983088 LLY983088:LMG983088 LVU983088:LWC983088 MFQ983088:MFY983088 MPM983088:MPU983088 MZI983088:MZQ983088 NJE983088:NJM983088 NTA983088:NTI983088 OCW983088:ODE983088 OMS983088:ONA983088 OWO983088:OWW983088 PGK983088:PGS983088 PQG983088:PQO983088 QAC983088:QAK983088 QJY983088:QKG983088 QTU983088:QUC983088 RDQ983088:RDY983088 RNM983088:RNU983088 RXI983088:RXQ983088 SHE983088:SHM983088 SRA983088:SRI983088 TAW983088:TBE983088 TKS983088:TLA983088 TUO983088:TUW983088 UEK983088:UES983088 UOG983088:UOO983088 UYC983088:UYK983088 VHY983088:VIG983088 VRU983088:VSC983088 WBQ983088:WBY983088 WLM983088:WLU983088">
      <formula1>$A$93:$A$119</formula1>
    </dataValidation>
    <dataValidation type="list" allowBlank="1" showInputMessage="1" showErrorMessage="1" sqref="WVI983141 WLM983141 WBQ983141 VRU983141 VHY983141 UYC983141 UOG983141 UEK983141 TUO983141 TKS983141 TAW983141 SRA983141 SHE983141 RXI983141 RNM983141 RDQ983141 QTU983141 QJY983141 QAC983141 PQG983141 PGK983141 OWO983141 OMS983141 OCW983141 NTA983141 NJE983141 MZI983141 MPM983141 MFQ983141 LVU983141 LLY983141 LCC983141 KSG983141 KIK983141 JYO983141 JOS983141 JEW983141 IVA983141 ILE983141 IBI983141 HRM983141 HHQ983141 GXU983141 GNY983141 GEC983141 FUG983141 FKK983141 FAO983141 EQS983141 EGW983141 DXA983141 DNE983141 DDI983141 CTM983141 CJQ983141 BZU983141 BPY983141 BGC983141 AWG983141 AMK983141 ACO983141 SS983141 IW983141 A983141 WVI917605 WLM917605 WBQ917605 VRU917605 VHY917605 UYC917605 UOG917605 UEK917605 TUO917605 TKS917605 TAW917605 SRA917605 SHE917605 RXI917605 RNM917605 RDQ917605 QTU917605 QJY917605 QAC917605 PQG917605 PGK917605 OWO917605 OMS917605 OCW917605 NTA917605 NJE917605 MZI917605 MPM917605 MFQ917605 LVU917605 LLY917605 LCC917605 KSG917605 KIK917605 JYO917605 JOS917605 JEW917605 IVA917605 ILE917605 IBI917605 HRM917605 HHQ917605 GXU917605 GNY917605 GEC917605 FUG917605 FKK917605 FAO917605 EQS917605 EGW917605 DXA917605 DNE917605 DDI917605 CTM917605 CJQ917605 BZU917605 BPY917605 BGC917605 AWG917605 AMK917605 ACO917605 SS917605 IW917605 A917605 WVI852069 WLM852069 WBQ852069 VRU852069 VHY852069 UYC852069 UOG852069 UEK852069 TUO852069 TKS852069 TAW852069 SRA852069 SHE852069 RXI852069 RNM852069 RDQ852069 QTU852069 QJY852069 QAC852069 PQG852069 PGK852069 OWO852069 OMS852069 OCW852069 NTA852069 NJE852069 MZI852069 MPM852069 MFQ852069 LVU852069 LLY852069 LCC852069 KSG852069 KIK852069 JYO852069 JOS852069 JEW852069 IVA852069 ILE852069 IBI852069 HRM852069 HHQ852069 GXU852069 GNY852069 GEC852069 FUG852069 FKK852069 FAO852069 EQS852069 EGW852069 DXA852069 DNE852069 DDI852069 CTM852069 CJQ852069 BZU852069 BPY852069 BGC852069 AWG852069 AMK852069 ACO852069 SS852069 IW852069 A852069 WVI786533 WLM786533 WBQ786533 VRU786533 VHY786533 UYC786533 UOG786533 UEK786533 TUO786533 TKS786533 TAW786533 SRA786533 SHE786533 RXI786533 RNM786533 RDQ786533 QTU786533 QJY786533 QAC786533 PQG786533 PGK786533 OWO786533 OMS786533 OCW786533 NTA786533 NJE786533 MZI786533 MPM786533 MFQ786533 LVU786533 LLY786533 LCC786533 KSG786533 KIK786533 JYO786533 JOS786533 JEW786533 IVA786533 ILE786533 IBI786533 HRM786533 HHQ786533 GXU786533 GNY786533 GEC786533 FUG786533 FKK786533 FAO786533 EQS786533 EGW786533 DXA786533 DNE786533 DDI786533 CTM786533 CJQ786533 BZU786533 BPY786533 BGC786533 AWG786533 AMK786533 ACO786533 SS786533 IW786533 A786533 WVI720997 WLM720997 WBQ720997 VRU720997 VHY720997 UYC720997 UOG720997 UEK720997 TUO720997 TKS720997 TAW720997 SRA720997 SHE720997 RXI720997 RNM720997 RDQ720997 QTU720997 QJY720997 QAC720997 PQG720997 PGK720997 OWO720997 OMS720997 OCW720997 NTA720997 NJE720997 MZI720997 MPM720997 MFQ720997 LVU720997 LLY720997 LCC720997 KSG720997 KIK720997 JYO720997 JOS720997 JEW720997 IVA720997 ILE720997 IBI720997 HRM720997 HHQ720997 GXU720997 GNY720997 GEC720997 FUG720997 FKK720997 FAO720997 EQS720997 EGW720997 DXA720997 DNE720997 DDI720997 CTM720997 CJQ720997 BZU720997 BPY720997 BGC720997 AWG720997 AMK720997 ACO720997 SS720997 IW720997 A720997 WVI655461 WLM655461 WBQ655461 VRU655461 VHY655461 UYC655461 UOG655461 UEK655461 TUO655461 TKS655461 TAW655461 SRA655461 SHE655461 RXI655461 RNM655461 RDQ655461 QTU655461 QJY655461 QAC655461 PQG655461 PGK655461 OWO655461 OMS655461 OCW655461 NTA655461 NJE655461 MZI655461 MPM655461 MFQ655461 LVU655461 LLY655461 LCC655461 KSG655461 KIK655461 JYO655461 JOS655461 JEW655461 IVA655461 ILE655461 IBI655461 HRM655461 HHQ655461 GXU655461 GNY655461 GEC655461 FUG655461 FKK655461 FAO655461 EQS655461 EGW655461 DXA655461 DNE655461 DDI655461 CTM655461 CJQ655461 BZU655461 BPY655461 BGC655461 AWG655461 AMK655461 ACO655461 SS655461 IW655461 A655461 WVI589925 WLM589925 WBQ589925 VRU589925 VHY589925 UYC589925 UOG589925 UEK589925 TUO589925 TKS589925 TAW589925 SRA589925 SHE589925 RXI589925 RNM589925 RDQ589925 QTU589925 QJY589925 QAC589925 PQG589925 PGK589925 OWO589925 OMS589925 OCW589925 NTA589925 NJE589925 MZI589925 MPM589925 MFQ589925 LVU589925 LLY589925 LCC589925 KSG589925 KIK589925 JYO589925 JOS589925 JEW589925 IVA589925 ILE589925 IBI589925 HRM589925 HHQ589925 GXU589925 GNY589925 GEC589925 FUG589925 FKK589925 FAO589925 EQS589925 EGW589925 DXA589925 DNE589925 DDI589925 CTM589925 CJQ589925 BZU589925 BPY589925 BGC589925 AWG589925 AMK589925 ACO589925 SS589925 IW589925 A589925 WVI524389 WLM524389 WBQ524389 VRU524389 VHY524389 UYC524389 UOG524389 UEK524389 TUO524389 TKS524389 TAW524389 SRA524389 SHE524389 RXI524389 RNM524389 RDQ524389 QTU524389 QJY524389 QAC524389 PQG524389 PGK524389 OWO524389 OMS524389 OCW524389 NTA524389 NJE524389 MZI524389 MPM524389 MFQ524389 LVU524389 LLY524389 LCC524389 KSG524389 KIK524389 JYO524389 JOS524389 JEW524389 IVA524389 ILE524389 IBI524389 HRM524389 HHQ524389 GXU524389 GNY524389 GEC524389 FUG524389 FKK524389 FAO524389 EQS524389 EGW524389 DXA524389 DNE524389 DDI524389 CTM524389 CJQ524389 BZU524389 BPY524389 BGC524389 AWG524389 AMK524389 ACO524389 SS524389 IW524389 A524389 WVI458853 WLM458853 WBQ458853 VRU458853 VHY458853 UYC458853 UOG458853 UEK458853 TUO458853 TKS458853 TAW458853 SRA458853 SHE458853 RXI458853 RNM458853 RDQ458853 QTU458853 QJY458853 QAC458853 PQG458853 PGK458853 OWO458853 OMS458853 OCW458853 NTA458853 NJE458853 MZI458853 MPM458853 MFQ458853 LVU458853 LLY458853 LCC458853 KSG458853 KIK458853 JYO458853 JOS458853 JEW458853 IVA458853 ILE458853 IBI458853 HRM458853 HHQ458853 GXU458853 GNY458853 GEC458853 FUG458853 FKK458853 FAO458853 EQS458853 EGW458853 DXA458853 DNE458853 DDI458853 CTM458853 CJQ458853 BZU458853 BPY458853 BGC458853 AWG458853 AMK458853 ACO458853 SS458853 IW458853 A458853 WVI393317 WLM393317 WBQ393317 VRU393317 VHY393317 UYC393317 UOG393317 UEK393317 TUO393317 TKS393317 TAW393317 SRA393317 SHE393317 RXI393317 RNM393317 RDQ393317 QTU393317 QJY393317 QAC393317 PQG393317 PGK393317 OWO393317 OMS393317 OCW393317 NTA393317 NJE393317 MZI393317 MPM393317 MFQ393317 LVU393317 LLY393317 LCC393317 KSG393317 KIK393317 JYO393317 JOS393317 JEW393317 IVA393317 ILE393317 IBI393317 HRM393317 HHQ393317 GXU393317 GNY393317 GEC393317 FUG393317 FKK393317 FAO393317 EQS393317 EGW393317 DXA393317 DNE393317 DDI393317 CTM393317 CJQ393317 BZU393317 BPY393317 BGC393317 AWG393317 AMK393317 ACO393317 SS393317 IW393317 A393317 WVI327781 WLM327781 WBQ327781 VRU327781 VHY327781 UYC327781 UOG327781 UEK327781 TUO327781 TKS327781 TAW327781 SRA327781 SHE327781 RXI327781 RNM327781 RDQ327781 QTU327781 QJY327781 QAC327781 PQG327781 PGK327781 OWO327781 OMS327781 OCW327781 NTA327781 NJE327781 MZI327781 MPM327781 MFQ327781 LVU327781 LLY327781 LCC327781 KSG327781 KIK327781 JYO327781 JOS327781 JEW327781 IVA327781 ILE327781 IBI327781 HRM327781 HHQ327781 GXU327781 GNY327781 GEC327781 FUG327781 FKK327781 FAO327781 EQS327781 EGW327781 DXA327781 DNE327781 DDI327781 CTM327781 CJQ327781 BZU327781 BPY327781 BGC327781 AWG327781 AMK327781 ACO327781 SS327781 IW327781 A327781 WVI262245 WLM262245 WBQ262245 VRU262245 VHY262245 UYC262245 UOG262245 UEK262245 TUO262245 TKS262245 TAW262245 SRA262245 SHE262245 RXI262245 RNM262245 RDQ262245 QTU262245 QJY262245 QAC262245 PQG262245 PGK262245 OWO262245 OMS262245 OCW262245 NTA262245 NJE262245 MZI262245 MPM262245 MFQ262245 LVU262245 LLY262245 LCC262245 KSG262245 KIK262245 JYO262245 JOS262245 JEW262245 IVA262245 ILE262245 IBI262245 HRM262245 HHQ262245 GXU262245 GNY262245 GEC262245 FUG262245 FKK262245 FAO262245 EQS262245 EGW262245 DXA262245 DNE262245 DDI262245 CTM262245 CJQ262245 BZU262245 BPY262245 BGC262245 AWG262245 AMK262245 ACO262245 SS262245 IW262245 A262245 WVI196709 WLM196709 WBQ196709 VRU196709 VHY196709 UYC196709 UOG196709 UEK196709 TUO196709 TKS196709 TAW196709 SRA196709 SHE196709 RXI196709 RNM196709 RDQ196709 QTU196709 QJY196709 QAC196709 PQG196709 PGK196709 OWO196709 OMS196709 OCW196709 NTA196709 NJE196709 MZI196709 MPM196709 MFQ196709 LVU196709 LLY196709 LCC196709 KSG196709 KIK196709 JYO196709 JOS196709 JEW196709 IVA196709 ILE196709 IBI196709 HRM196709 HHQ196709 GXU196709 GNY196709 GEC196709 FUG196709 FKK196709 FAO196709 EQS196709 EGW196709 DXA196709 DNE196709 DDI196709 CTM196709 CJQ196709 BZU196709 BPY196709 BGC196709 AWG196709 AMK196709 ACO196709 SS196709 IW196709 A196709 WVI131173 WLM131173 WBQ131173 VRU131173 VHY131173 UYC131173 UOG131173 UEK131173 TUO131173 TKS131173 TAW131173 SRA131173 SHE131173 RXI131173 RNM131173 RDQ131173 QTU131173 QJY131173 QAC131173 PQG131173 PGK131173 OWO131173 OMS131173 OCW131173 NTA131173 NJE131173 MZI131173 MPM131173 MFQ131173 LVU131173 LLY131173 LCC131173 KSG131173 KIK131173 JYO131173 JOS131173 JEW131173 IVA131173 ILE131173 IBI131173 HRM131173 HHQ131173 GXU131173 GNY131173 GEC131173 FUG131173 FKK131173 FAO131173 EQS131173 EGW131173 DXA131173 DNE131173 DDI131173 CTM131173 CJQ131173 BZU131173 BPY131173 BGC131173 AWG131173 AMK131173 ACO131173 SS131173 IW131173 A131173 WVI65637 WLM65637 WBQ65637 VRU65637 VHY65637 UYC65637 UOG65637 UEK65637 TUO65637 TKS65637 TAW65637 SRA65637 SHE65637 RXI65637 RNM65637 RDQ65637 QTU65637 QJY65637 QAC65637 PQG65637 PGK65637 OWO65637 OMS65637 OCW65637 NTA65637 NJE65637 MZI65637 MPM65637 MFQ65637 LVU65637 LLY65637 LCC65637 KSG65637 KIK65637 JYO65637 JOS65637 JEW65637 IVA65637 ILE65637 IBI65637 HRM65637 HHQ65637 GXU65637 GNY65637 GEC65637 FUG65637 FKK65637 FAO65637 EQS65637 EGW65637 DXA65637 DNE65637 DDI65637 CTM65637 CJQ65637 BZU65637 BPY65637 BGC65637 AWG65637 AMK65637 ACO65637 SS65637 IW65637 A65637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86">
      <formula1>$Z$9:$Z$43</formula1>
    </dataValidation>
    <dataValidation type="list" allowBlank="1" showInputMessage="1" showErrorMessage="1" sqref="WVL983077:WVQ983077 WLP983077:WLU983077 WBT983077:WBY983077 VRX983077:VSC983077 VIB983077:VIG983077 UYF983077:UYK983077 UOJ983077:UOO983077 UEN983077:UES983077 TUR983077:TUW983077 TKV983077:TLA983077 TAZ983077:TBE983077 SRD983077:SRI983077 SHH983077:SHM983077 RXL983077:RXQ983077 RNP983077:RNU983077 RDT983077:RDY983077 QTX983077:QUC983077 QKB983077:QKG983077 QAF983077:QAK983077 PQJ983077:PQO983077 PGN983077:PGS983077 OWR983077:OWW983077 OMV983077:ONA983077 OCZ983077:ODE983077 NTD983077:NTI983077 NJH983077:NJM983077 MZL983077:MZQ983077 MPP983077:MPU983077 MFT983077:MFY983077 LVX983077:LWC983077 LMB983077:LMG983077 LCF983077:LCK983077 KSJ983077:KSO983077 KIN983077:KIS983077 JYR983077:JYW983077 JOV983077:JPA983077 JEZ983077:JFE983077 IVD983077:IVI983077 ILH983077:ILM983077 IBL983077:IBQ983077 HRP983077:HRU983077 HHT983077:HHY983077 GXX983077:GYC983077 GOB983077:GOG983077 GEF983077:GEK983077 FUJ983077:FUO983077 FKN983077:FKS983077 FAR983077:FAW983077 EQV983077:ERA983077 EGZ983077:EHE983077 DXD983077:DXI983077 DNH983077:DNM983077 DDL983077:DDQ983077 CTP983077:CTU983077 CJT983077:CJY983077 BZX983077:CAC983077 BQB983077:BQG983077 BGF983077:BGK983077 AWJ983077:AWO983077 AMN983077:AMS983077 ACR983077:ACW983077 SV983077:TA983077 IZ983077:JE983077 D983077:I983077 WVL917541:WVQ917541 WLP917541:WLU917541 WBT917541:WBY917541 VRX917541:VSC917541 VIB917541:VIG917541 UYF917541:UYK917541 UOJ917541:UOO917541 UEN917541:UES917541 TUR917541:TUW917541 TKV917541:TLA917541 TAZ917541:TBE917541 SRD917541:SRI917541 SHH917541:SHM917541 RXL917541:RXQ917541 RNP917541:RNU917541 RDT917541:RDY917541 QTX917541:QUC917541 QKB917541:QKG917541 QAF917541:QAK917541 PQJ917541:PQO917541 PGN917541:PGS917541 OWR917541:OWW917541 OMV917541:ONA917541 OCZ917541:ODE917541 NTD917541:NTI917541 NJH917541:NJM917541 MZL917541:MZQ917541 MPP917541:MPU917541 MFT917541:MFY917541 LVX917541:LWC917541 LMB917541:LMG917541 LCF917541:LCK917541 KSJ917541:KSO917541 KIN917541:KIS917541 JYR917541:JYW917541 JOV917541:JPA917541 JEZ917541:JFE917541 IVD917541:IVI917541 ILH917541:ILM917541 IBL917541:IBQ917541 HRP917541:HRU917541 HHT917541:HHY917541 GXX917541:GYC917541 GOB917541:GOG917541 GEF917541:GEK917541 FUJ917541:FUO917541 FKN917541:FKS917541 FAR917541:FAW917541 EQV917541:ERA917541 EGZ917541:EHE917541 DXD917541:DXI917541 DNH917541:DNM917541 DDL917541:DDQ917541 CTP917541:CTU917541 CJT917541:CJY917541 BZX917541:CAC917541 BQB917541:BQG917541 BGF917541:BGK917541 AWJ917541:AWO917541 AMN917541:AMS917541 ACR917541:ACW917541 SV917541:TA917541 IZ917541:JE917541 D917541:I917541 WVL852005:WVQ852005 WLP852005:WLU852005 WBT852005:WBY852005 VRX852005:VSC852005 VIB852005:VIG852005 UYF852005:UYK852005 UOJ852005:UOO852005 UEN852005:UES852005 TUR852005:TUW852005 TKV852005:TLA852005 TAZ852005:TBE852005 SRD852005:SRI852005 SHH852005:SHM852005 RXL852005:RXQ852005 RNP852005:RNU852005 RDT852005:RDY852005 QTX852005:QUC852005 QKB852005:QKG852005 QAF852005:QAK852005 PQJ852005:PQO852005 PGN852005:PGS852005 OWR852005:OWW852005 OMV852005:ONA852005 OCZ852005:ODE852005 NTD852005:NTI852005 NJH852005:NJM852005 MZL852005:MZQ852005 MPP852005:MPU852005 MFT852005:MFY852005 LVX852005:LWC852005 LMB852005:LMG852005 LCF852005:LCK852005 KSJ852005:KSO852005 KIN852005:KIS852005 JYR852005:JYW852005 JOV852005:JPA852005 JEZ852005:JFE852005 IVD852005:IVI852005 ILH852005:ILM852005 IBL852005:IBQ852005 HRP852005:HRU852005 HHT852005:HHY852005 GXX852005:GYC852005 GOB852005:GOG852005 GEF852005:GEK852005 FUJ852005:FUO852005 FKN852005:FKS852005 FAR852005:FAW852005 EQV852005:ERA852005 EGZ852005:EHE852005 DXD852005:DXI852005 DNH852005:DNM852005 DDL852005:DDQ852005 CTP852005:CTU852005 CJT852005:CJY852005 BZX852005:CAC852005 BQB852005:BQG852005 BGF852005:BGK852005 AWJ852005:AWO852005 AMN852005:AMS852005 ACR852005:ACW852005 SV852005:TA852005 IZ852005:JE852005 D852005:I852005 WVL786469:WVQ786469 WLP786469:WLU786469 WBT786469:WBY786469 VRX786469:VSC786469 VIB786469:VIG786469 UYF786469:UYK786469 UOJ786469:UOO786469 UEN786469:UES786469 TUR786469:TUW786469 TKV786469:TLA786469 TAZ786469:TBE786469 SRD786469:SRI786469 SHH786469:SHM786469 RXL786469:RXQ786469 RNP786469:RNU786469 RDT786469:RDY786469 QTX786469:QUC786469 QKB786469:QKG786469 QAF786469:QAK786469 PQJ786469:PQO786469 PGN786469:PGS786469 OWR786469:OWW786469 OMV786469:ONA786469 OCZ786469:ODE786469 NTD786469:NTI786469 NJH786469:NJM786469 MZL786469:MZQ786469 MPP786469:MPU786469 MFT786469:MFY786469 LVX786469:LWC786469 LMB786469:LMG786469 LCF786469:LCK786469 KSJ786469:KSO786469 KIN786469:KIS786469 JYR786469:JYW786469 JOV786469:JPA786469 JEZ786469:JFE786469 IVD786469:IVI786469 ILH786469:ILM786469 IBL786469:IBQ786469 HRP786469:HRU786469 HHT786469:HHY786469 GXX786469:GYC786469 GOB786469:GOG786469 GEF786469:GEK786469 FUJ786469:FUO786469 FKN786469:FKS786469 FAR786469:FAW786469 EQV786469:ERA786469 EGZ786469:EHE786469 DXD786469:DXI786469 DNH786469:DNM786469 DDL786469:DDQ786469 CTP786469:CTU786469 CJT786469:CJY786469 BZX786469:CAC786469 BQB786469:BQG786469 BGF786469:BGK786469 AWJ786469:AWO786469 AMN786469:AMS786469 ACR786469:ACW786469 SV786469:TA786469 IZ786469:JE786469 D786469:I786469 WVL720933:WVQ720933 WLP720933:WLU720933 WBT720933:WBY720933 VRX720933:VSC720933 VIB720933:VIG720933 UYF720933:UYK720933 UOJ720933:UOO720933 UEN720933:UES720933 TUR720933:TUW720933 TKV720933:TLA720933 TAZ720933:TBE720933 SRD720933:SRI720933 SHH720933:SHM720933 RXL720933:RXQ720933 RNP720933:RNU720933 RDT720933:RDY720933 QTX720933:QUC720933 QKB720933:QKG720933 QAF720933:QAK720933 PQJ720933:PQO720933 PGN720933:PGS720933 OWR720933:OWW720933 OMV720933:ONA720933 OCZ720933:ODE720933 NTD720933:NTI720933 NJH720933:NJM720933 MZL720933:MZQ720933 MPP720933:MPU720933 MFT720933:MFY720933 LVX720933:LWC720933 LMB720933:LMG720933 LCF720933:LCK720933 KSJ720933:KSO720933 KIN720933:KIS720933 JYR720933:JYW720933 JOV720933:JPA720933 JEZ720933:JFE720933 IVD720933:IVI720933 ILH720933:ILM720933 IBL720933:IBQ720933 HRP720933:HRU720933 HHT720933:HHY720933 GXX720933:GYC720933 GOB720933:GOG720933 GEF720933:GEK720933 FUJ720933:FUO720933 FKN720933:FKS720933 FAR720933:FAW720933 EQV720933:ERA720933 EGZ720933:EHE720933 DXD720933:DXI720933 DNH720933:DNM720933 DDL720933:DDQ720933 CTP720933:CTU720933 CJT720933:CJY720933 BZX720933:CAC720933 BQB720933:BQG720933 BGF720933:BGK720933 AWJ720933:AWO720933 AMN720933:AMS720933 ACR720933:ACW720933 SV720933:TA720933 IZ720933:JE720933 D720933:I720933 WVL655397:WVQ655397 WLP655397:WLU655397 WBT655397:WBY655397 VRX655397:VSC655397 VIB655397:VIG655397 UYF655397:UYK655397 UOJ655397:UOO655397 UEN655397:UES655397 TUR655397:TUW655397 TKV655397:TLA655397 TAZ655397:TBE655397 SRD655397:SRI655397 SHH655397:SHM655397 RXL655397:RXQ655397 RNP655397:RNU655397 RDT655397:RDY655397 QTX655397:QUC655397 QKB655397:QKG655397 QAF655397:QAK655397 PQJ655397:PQO655397 PGN655397:PGS655397 OWR655397:OWW655397 OMV655397:ONA655397 OCZ655397:ODE655397 NTD655397:NTI655397 NJH655397:NJM655397 MZL655397:MZQ655397 MPP655397:MPU655397 MFT655397:MFY655397 LVX655397:LWC655397 LMB655397:LMG655397 LCF655397:LCK655397 KSJ655397:KSO655397 KIN655397:KIS655397 JYR655397:JYW655397 JOV655397:JPA655397 JEZ655397:JFE655397 IVD655397:IVI655397 ILH655397:ILM655397 IBL655397:IBQ655397 HRP655397:HRU655397 HHT655397:HHY655397 GXX655397:GYC655397 GOB655397:GOG655397 GEF655397:GEK655397 FUJ655397:FUO655397 FKN655397:FKS655397 FAR655397:FAW655397 EQV655397:ERA655397 EGZ655397:EHE655397 DXD655397:DXI655397 DNH655397:DNM655397 DDL655397:DDQ655397 CTP655397:CTU655397 CJT655397:CJY655397 BZX655397:CAC655397 BQB655397:BQG655397 BGF655397:BGK655397 AWJ655397:AWO655397 AMN655397:AMS655397 ACR655397:ACW655397 SV655397:TA655397 IZ655397:JE655397 D655397:I655397 WVL589861:WVQ589861 WLP589861:WLU589861 WBT589861:WBY589861 VRX589861:VSC589861 VIB589861:VIG589861 UYF589861:UYK589861 UOJ589861:UOO589861 UEN589861:UES589861 TUR589861:TUW589861 TKV589861:TLA589861 TAZ589861:TBE589861 SRD589861:SRI589861 SHH589861:SHM589861 RXL589861:RXQ589861 RNP589861:RNU589861 RDT589861:RDY589861 QTX589861:QUC589861 QKB589861:QKG589861 QAF589861:QAK589861 PQJ589861:PQO589861 PGN589861:PGS589861 OWR589861:OWW589861 OMV589861:ONA589861 OCZ589861:ODE589861 NTD589861:NTI589861 NJH589861:NJM589861 MZL589861:MZQ589861 MPP589861:MPU589861 MFT589861:MFY589861 LVX589861:LWC589861 LMB589861:LMG589861 LCF589861:LCK589861 KSJ589861:KSO589861 KIN589861:KIS589861 JYR589861:JYW589861 JOV589861:JPA589861 JEZ589861:JFE589861 IVD589861:IVI589861 ILH589861:ILM589861 IBL589861:IBQ589861 HRP589861:HRU589861 HHT589861:HHY589861 GXX589861:GYC589861 GOB589861:GOG589861 GEF589861:GEK589861 FUJ589861:FUO589861 FKN589861:FKS589861 FAR589861:FAW589861 EQV589861:ERA589861 EGZ589861:EHE589861 DXD589861:DXI589861 DNH589861:DNM589861 DDL589861:DDQ589861 CTP589861:CTU589861 CJT589861:CJY589861 BZX589861:CAC589861 BQB589861:BQG589861 BGF589861:BGK589861 AWJ589861:AWO589861 AMN589861:AMS589861 ACR589861:ACW589861 SV589861:TA589861 IZ589861:JE589861 D589861:I589861 WVL524325:WVQ524325 WLP524325:WLU524325 WBT524325:WBY524325 VRX524325:VSC524325 VIB524325:VIG524325 UYF524325:UYK524325 UOJ524325:UOO524325 UEN524325:UES524325 TUR524325:TUW524325 TKV524325:TLA524325 TAZ524325:TBE524325 SRD524325:SRI524325 SHH524325:SHM524325 RXL524325:RXQ524325 RNP524325:RNU524325 RDT524325:RDY524325 QTX524325:QUC524325 QKB524325:QKG524325 QAF524325:QAK524325 PQJ524325:PQO524325 PGN524325:PGS524325 OWR524325:OWW524325 OMV524325:ONA524325 OCZ524325:ODE524325 NTD524325:NTI524325 NJH524325:NJM524325 MZL524325:MZQ524325 MPP524325:MPU524325 MFT524325:MFY524325 LVX524325:LWC524325 LMB524325:LMG524325 LCF524325:LCK524325 KSJ524325:KSO524325 KIN524325:KIS524325 JYR524325:JYW524325 JOV524325:JPA524325 JEZ524325:JFE524325 IVD524325:IVI524325 ILH524325:ILM524325 IBL524325:IBQ524325 HRP524325:HRU524325 HHT524325:HHY524325 GXX524325:GYC524325 GOB524325:GOG524325 GEF524325:GEK524325 FUJ524325:FUO524325 FKN524325:FKS524325 FAR524325:FAW524325 EQV524325:ERA524325 EGZ524325:EHE524325 DXD524325:DXI524325 DNH524325:DNM524325 DDL524325:DDQ524325 CTP524325:CTU524325 CJT524325:CJY524325 BZX524325:CAC524325 BQB524325:BQG524325 BGF524325:BGK524325 AWJ524325:AWO524325 AMN524325:AMS524325 ACR524325:ACW524325 SV524325:TA524325 IZ524325:JE524325 D524325:I524325 WVL458789:WVQ458789 WLP458789:WLU458789 WBT458789:WBY458789 VRX458789:VSC458789 VIB458789:VIG458789 UYF458789:UYK458789 UOJ458789:UOO458789 UEN458789:UES458789 TUR458789:TUW458789 TKV458789:TLA458789 TAZ458789:TBE458789 SRD458789:SRI458789 SHH458789:SHM458789 RXL458789:RXQ458789 RNP458789:RNU458789 RDT458789:RDY458789 QTX458789:QUC458789 QKB458789:QKG458789 QAF458789:QAK458789 PQJ458789:PQO458789 PGN458789:PGS458789 OWR458789:OWW458789 OMV458789:ONA458789 OCZ458789:ODE458789 NTD458789:NTI458789 NJH458789:NJM458789 MZL458789:MZQ458789 MPP458789:MPU458789 MFT458789:MFY458789 LVX458789:LWC458789 LMB458789:LMG458789 LCF458789:LCK458789 KSJ458789:KSO458789 KIN458789:KIS458789 JYR458789:JYW458789 JOV458789:JPA458789 JEZ458789:JFE458789 IVD458789:IVI458789 ILH458789:ILM458789 IBL458789:IBQ458789 HRP458789:HRU458789 HHT458789:HHY458789 GXX458789:GYC458789 GOB458789:GOG458789 GEF458789:GEK458789 FUJ458789:FUO458789 FKN458789:FKS458789 FAR458789:FAW458789 EQV458789:ERA458789 EGZ458789:EHE458789 DXD458789:DXI458789 DNH458789:DNM458789 DDL458789:DDQ458789 CTP458789:CTU458789 CJT458789:CJY458789 BZX458789:CAC458789 BQB458789:BQG458789 BGF458789:BGK458789 AWJ458789:AWO458789 AMN458789:AMS458789 ACR458789:ACW458789 SV458789:TA458789 IZ458789:JE458789 D458789:I458789 WVL393253:WVQ393253 WLP393253:WLU393253 WBT393253:WBY393253 VRX393253:VSC393253 VIB393253:VIG393253 UYF393253:UYK393253 UOJ393253:UOO393253 UEN393253:UES393253 TUR393253:TUW393253 TKV393253:TLA393253 TAZ393253:TBE393253 SRD393253:SRI393253 SHH393253:SHM393253 RXL393253:RXQ393253 RNP393253:RNU393253 RDT393253:RDY393253 QTX393253:QUC393253 QKB393253:QKG393253 QAF393253:QAK393253 PQJ393253:PQO393253 PGN393253:PGS393253 OWR393253:OWW393253 OMV393253:ONA393253 OCZ393253:ODE393253 NTD393253:NTI393253 NJH393253:NJM393253 MZL393253:MZQ393253 MPP393253:MPU393253 MFT393253:MFY393253 LVX393253:LWC393253 LMB393253:LMG393253 LCF393253:LCK393253 KSJ393253:KSO393253 KIN393253:KIS393253 JYR393253:JYW393253 JOV393253:JPA393253 JEZ393253:JFE393253 IVD393253:IVI393253 ILH393253:ILM393253 IBL393253:IBQ393253 HRP393253:HRU393253 HHT393253:HHY393253 GXX393253:GYC393253 GOB393253:GOG393253 GEF393253:GEK393253 FUJ393253:FUO393253 FKN393253:FKS393253 FAR393253:FAW393253 EQV393253:ERA393253 EGZ393253:EHE393253 DXD393253:DXI393253 DNH393253:DNM393253 DDL393253:DDQ393253 CTP393253:CTU393253 CJT393253:CJY393253 BZX393253:CAC393253 BQB393253:BQG393253 BGF393253:BGK393253 AWJ393253:AWO393253 AMN393253:AMS393253 ACR393253:ACW393253 SV393253:TA393253 IZ393253:JE393253 D393253:I393253 WVL327717:WVQ327717 WLP327717:WLU327717 WBT327717:WBY327717 VRX327717:VSC327717 VIB327717:VIG327717 UYF327717:UYK327717 UOJ327717:UOO327717 UEN327717:UES327717 TUR327717:TUW327717 TKV327717:TLA327717 TAZ327717:TBE327717 SRD327717:SRI327717 SHH327717:SHM327717 RXL327717:RXQ327717 RNP327717:RNU327717 RDT327717:RDY327717 QTX327717:QUC327717 QKB327717:QKG327717 QAF327717:QAK327717 PQJ327717:PQO327717 PGN327717:PGS327717 OWR327717:OWW327717 OMV327717:ONA327717 OCZ327717:ODE327717 NTD327717:NTI327717 NJH327717:NJM327717 MZL327717:MZQ327717 MPP327717:MPU327717 MFT327717:MFY327717 LVX327717:LWC327717 LMB327717:LMG327717 LCF327717:LCK327717 KSJ327717:KSO327717 KIN327717:KIS327717 JYR327717:JYW327717 JOV327717:JPA327717 JEZ327717:JFE327717 IVD327717:IVI327717 ILH327717:ILM327717 IBL327717:IBQ327717 HRP327717:HRU327717 HHT327717:HHY327717 GXX327717:GYC327717 GOB327717:GOG327717 GEF327717:GEK327717 FUJ327717:FUO327717 FKN327717:FKS327717 FAR327717:FAW327717 EQV327717:ERA327717 EGZ327717:EHE327717 DXD327717:DXI327717 DNH327717:DNM327717 DDL327717:DDQ327717 CTP327717:CTU327717 CJT327717:CJY327717 BZX327717:CAC327717 BQB327717:BQG327717 BGF327717:BGK327717 AWJ327717:AWO327717 AMN327717:AMS327717 ACR327717:ACW327717 SV327717:TA327717 IZ327717:JE327717 D327717:I327717 WVL262181:WVQ262181 WLP262181:WLU262181 WBT262181:WBY262181 VRX262181:VSC262181 VIB262181:VIG262181 UYF262181:UYK262181 UOJ262181:UOO262181 UEN262181:UES262181 TUR262181:TUW262181 TKV262181:TLA262181 TAZ262181:TBE262181 SRD262181:SRI262181 SHH262181:SHM262181 RXL262181:RXQ262181 RNP262181:RNU262181 RDT262181:RDY262181 QTX262181:QUC262181 QKB262181:QKG262181 QAF262181:QAK262181 PQJ262181:PQO262181 PGN262181:PGS262181 OWR262181:OWW262181 OMV262181:ONA262181 OCZ262181:ODE262181 NTD262181:NTI262181 NJH262181:NJM262181 MZL262181:MZQ262181 MPP262181:MPU262181 MFT262181:MFY262181 LVX262181:LWC262181 LMB262181:LMG262181 LCF262181:LCK262181 KSJ262181:KSO262181 KIN262181:KIS262181 JYR262181:JYW262181 JOV262181:JPA262181 JEZ262181:JFE262181 IVD262181:IVI262181 ILH262181:ILM262181 IBL262181:IBQ262181 HRP262181:HRU262181 HHT262181:HHY262181 GXX262181:GYC262181 GOB262181:GOG262181 GEF262181:GEK262181 FUJ262181:FUO262181 FKN262181:FKS262181 FAR262181:FAW262181 EQV262181:ERA262181 EGZ262181:EHE262181 DXD262181:DXI262181 DNH262181:DNM262181 DDL262181:DDQ262181 CTP262181:CTU262181 CJT262181:CJY262181 BZX262181:CAC262181 BQB262181:BQG262181 BGF262181:BGK262181 AWJ262181:AWO262181 AMN262181:AMS262181 ACR262181:ACW262181 SV262181:TA262181 IZ262181:JE262181 D262181:I262181 WVL196645:WVQ196645 WLP196645:WLU196645 WBT196645:WBY196645 VRX196645:VSC196645 VIB196645:VIG196645 UYF196645:UYK196645 UOJ196645:UOO196645 UEN196645:UES196645 TUR196645:TUW196645 TKV196645:TLA196645 TAZ196645:TBE196645 SRD196645:SRI196645 SHH196645:SHM196645 RXL196645:RXQ196645 RNP196645:RNU196645 RDT196645:RDY196645 QTX196645:QUC196645 QKB196645:QKG196645 QAF196645:QAK196645 PQJ196645:PQO196645 PGN196645:PGS196645 OWR196645:OWW196645 OMV196645:ONA196645 OCZ196645:ODE196645 NTD196645:NTI196645 NJH196645:NJM196645 MZL196645:MZQ196645 MPP196645:MPU196645 MFT196645:MFY196645 LVX196645:LWC196645 LMB196645:LMG196645 LCF196645:LCK196645 KSJ196645:KSO196645 KIN196645:KIS196645 JYR196645:JYW196645 JOV196645:JPA196645 JEZ196645:JFE196645 IVD196645:IVI196645 ILH196645:ILM196645 IBL196645:IBQ196645 HRP196645:HRU196645 HHT196645:HHY196645 GXX196645:GYC196645 GOB196645:GOG196645 GEF196645:GEK196645 FUJ196645:FUO196645 FKN196645:FKS196645 FAR196645:FAW196645 EQV196645:ERA196645 EGZ196645:EHE196645 DXD196645:DXI196645 DNH196645:DNM196645 DDL196645:DDQ196645 CTP196645:CTU196645 CJT196645:CJY196645 BZX196645:CAC196645 BQB196645:BQG196645 BGF196645:BGK196645 AWJ196645:AWO196645 AMN196645:AMS196645 ACR196645:ACW196645 SV196645:TA196645 IZ196645:JE196645 D196645:I196645 WVL131109:WVQ131109 WLP131109:WLU131109 WBT131109:WBY131109 VRX131109:VSC131109 VIB131109:VIG131109 UYF131109:UYK131109 UOJ131109:UOO131109 UEN131109:UES131109 TUR131109:TUW131109 TKV131109:TLA131109 TAZ131109:TBE131109 SRD131109:SRI131109 SHH131109:SHM131109 RXL131109:RXQ131109 RNP131109:RNU131109 RDT131109:RDY131109 QTX131109:QUC131109 QKB131109:QKG131109 QAF131109:QAK131109 PQJ131109:PQO131109 PGN131109:PGS131109 OWR131109:OWW131109 OMV131109:ONA131109 OCZ131109:ODE131109 NTD131109:NTI131109 NJH131109:NJM131109 MZL131109:MZQ131109 MPP131109:MPU131109 MFT131109:MFY131109 LVX131109:LWC131109 LMB131109:LMG131109 LCF131109:LCK131109 KSJ131109:KSO131109 KIN131109:KIS131109 JYR131109:JYW131109 JOV131109:JPA131109 JEZ131109:JFE131109 IVD131109:IVI131109 ILH131109:ILM131109 IBL131109:IBQ131109 HRP131109:HRU131109 HHT131109:HHY131109 GXX131109:GYC131109 GOB131109:GOG131109 GEF131109:GEK131109 FUJ131109:FUO131109 FKN131109:FKS131109 FAR131109:FAW131109 EQV131109:ERA131109 EGZ131109:EHE131109 DXD131109:DXI131109 DNH131109:DNM131109 DDL131109:DDQ131109 CTP131109:CTU131109 CJT131109:CJY131109 BZX131109:CAC131109 BQB131109:BQG131109 BGF131109:BGK131109 AWJ131109:AWO131109 AMN131109:AMS131109 ACR131109:ACW131109 SV131109:TA131109 IZ131109:JE131109 D131109:I131109 WVL65573:WVQ65573 WLP65573:WLU65573 WBT65573:WBY65573 VRX65573:VSC65573 VIB65573:VIG65573 UYF65573:UYK65573 UOJ65573:UOO65573 UEN65573:UES65573 TUR65573:TUW65573 TKV65573:TLA65573 TAZ65573:TBE65573 SRD65573:SRI65573 SHH65573:SHM65573 RXL65573:RXQ65573 RNP65573:RNU65573 RDT65573:RDY65573 QTX65573:QUC65573 QKB65573:QKG65573 QAF65573:QAK65573 PQJ65573:PQO65573 PGN65573:PGS65573 OWR65573:OWW65573 OMV65573:ONA65573 OCZ65573:ODE65573 NTD65573:NTI65573 NJH65573:NJM65573 MZL65573:MZQ65573 MPP65573:MPU65573 MFT65573:MFY65573 LVX65573:LWC65573 LMB65573:LMG65573 LCF65573:LCK65573 KSJ65573:KSO65573 KIN65573:KIS65573 JYR65573:JYW65573 JOV65573:JPA65573 JEZ65573:JFE65573 IVD65573:IVI65573 ILH65573:ILM65573 IBL65573:IBQ65573 HRP65573:HRU65573 HHT65573:HHY65573 GXX65573:GYC65573 GOB65573:GOG65573 GEF65573:GEK65573 FUJ65573:FUO65573 FKN65573:FKS65573 FAR65573:FAW65573 EQV65573:ERA65573 EGZ65573:EHE65573 DXD65573:DXI65573 DNH65573:DNM65573 DDL65573:DDQ65573 CTP65573:CTU65573 CJT65573:CJY65573 BZX65573:CAC65573 BQB65573:BQG65573 BGF65573:BGK65573 AWJ65573:AWO65573 AMN65573:AMS65573 ACR65573:ACW65573 SV65573:TA65573 IZ65573:JE65573 D65573:I65573 IZ18:JE18 SV18:TA18 ACR18:ACW18 AMN18:AMS18 AWJ18:AWO18 BGF18:BGK18 BQB18:BQG18 BZX18:CAC18 CJT18:CJY18 CTP18:CTU18 DDL18:DDQ18 DNH18:DNM18 DXD18:DXI18 EGZ18:EHE18 EQV18:ERA18 FAR18:FAW18 FKN18:FKS18 FUJ18:FUO18 GEF18:GEK18 GOB18:GOG18 GXX18:GYC18 HHT18:HHY18 HRP18:HRU18 IBL18:IBQ18 ILH18:ILM18 IVD18:IVI18 JEZ18:JFE18 JOV18:JPA18 JYR18:JYW18 KIN18:KIS18 KSJ18:KSO18 LCF18:LCK18 LMB18:LMG18 LVX18:LWC18 MFT18:MFY18 MPP18:MPU18 MZL18:MZQ18 NJH18:NJM18 NTD18:NTI18 OCZ18:ODE18 OMV18:ONA18 OWR18:OWW18 PGN18:PGS18 PQJ18:PQO18 QAF18:QAK18 QKB18:QKG18 QTX18:QUC18 RDT18:RDY18 RNP18:RNU18 RXL18:RXQ18 SHH18:SHM18 SRD18:SRI18 TAZ18:TBE18 TKV18:TLA18 TUR18:TUW18 UEN18:UES18 UOJ18:UOO18 UYF18:UYK18 VIB18:VIG18 VRX18:VSC18 WBT18:WBY18 WLP18:WLU18 WVL18:WVQ18 D18:I18">
      <formula1>$M$9:$M$11</formula1>
    </dataValidation>
    <dataValidation type="list" allowBlank="1" showInputMessage="1" showErrorMessage="1" sqref="WVK983095 WLO983095 WBS983095 VRW983095 VIA983095 UYE983095 UOI983095 UEM983095 TUQ983095 TKU983095 TAY983095 SRC983095 SHG983095 RXK983095 RNO983095 RDS983095 QTW983095 QKA983095 QAE983095 PQI983095 PGM983095 OWQ983095 OMU983095 OCY983095 NTC983095 NJG983095 MZK983095 MPO983095 MFS983095 LVW983095 LMA983095 LCE983095 KSI983095 KIM983095 JYQ983095 JOU983095 JEY983095 IVC983095 ILG983095 IBK983095 HRO983095 HHS983095 GXW983095 GOA983095 GEE983095 FUI983095 FKM983095 FAQ983095 EQU983095 EGY983095 DXC983095 DNG983095 DDK983095 CTO983095 CJS983095 BZW983095 BQA983095 BGE983095 AWI983095 AMM983095 ACQ983095 SU983095 IY983095 C983095 WVK917559 WLO917559 WBS917559 VRW917559 VIA917559 UYE917559 UOI917559 UEM917559 TUQ917559 TKU917559 TAY917559 SRC917559 SHG917559 RXK917559 RNO917559 RDS917559 QTW917559 QKA917559 QAE917559 PQI917559 PGM917559 OWQ917559 OMU917559 OCY917559 NTC917559 NJG917559 MZK917559 MPO917559 MFS917559 LVW917559 LMA917559 LCE917559 KSI917559 KIM917559 JYQ917559 JOU917559 JEY917559 IVC917559 ILG917559 IBK917559 HRO917559 HHS917559 GXW917559 GOA917559 GEE917559 FUI917559 FKM917559 FAQ917559 EQU917559 EGY917559 DXC917559 DNG917559 DDK917559 CTO917559 CJS917559 BZW917559 BQA917559 BGE917559 AWI917559 AMM917559 ACQ917559 SU917559 IY917559 C917559 WVK852023 WLO852023 WBS852023 VRW852023 VIA852023 UYE852023 UOI852023 UEM852023 TUQ852023 TKU852023 TAY852023 SRC852023 SHG852023 RXK852023 RNO852023 RDS852023 QTW852023 QKA852023 QAE852023 PQI852023 PGM852023 OWQ852023 OMU852023 OCY852023 NTC852023 NJG852023 MZK852023 MPO852023 MFS852023 LVW852023 LMA852023 LCE852023 KSI852023 KIM852023 JYQ852023 JOU852023 JEY852023 IVC852023 ILG852023 IBK852023 HRO852023 HHS852023 GXW852023 GOA852023 GEE852023 FUI852023 FKM852023 FAQ852023 EQU852023 EGY852023 DXC852023 DNG852023 DDK852023 CTO852023 CJS852023 BZW852023 BQA852023 BGE852023 AWI852023 AMM852023 ACQ852023 SU852023 IY852023 C852023 WVK786487 WLO786487 WBS786487 VRW786487 VIA786487 UYE786487 UOI786487 UEM786487 TUQ786487 TKU786487 TAY786487 SRC786487 SHG786487 RXK786487 RNO786487 RDS786487 QTW786487 QKA786487 QAE786487 PQI786487 PGM786487 OWQ786487 OMU786487 OCY786487 NTC786487 NJG786487 MZK786487 MPO786487 MFS786487 LVW786487 LMA786487 LCE786487 KSI786487 KIM786487 JYQ786487 JOU786487 JEY786487 IVC786487 ILG786487 IBK786487 HRO786487 HHS786487 GXW786487 GOA786487 GEE786487 FUI786487 FKM786487 FAQ786487 EQU786487 EGY786487 DXC786487 DNG786487 DDK786487 CTO786487 CJS786487 BZW786487 BQA786487 BGE786487 AWI786487 AMM786487 ACQ786487 SU786487 IY786487 C786487 WVK720951 WLO720951 WBS720951 VRW720951 VIA720951 UYE720951 UOI720951 UEM720951 TUQ720951 TKU720951 TAY720951 SRC720951 SHG720951 RXK720951 RNO720951 RDS720951 QTW720951 QKA720951 QAE720951 PQI720951 PGM720951 OWQ720951 OMU720951 OCY720951 NTC720951 NJG720951 MZK720951 MPO720951 MFS720951 LVW720951 LMA720951 LCE720951 KSI720951 KIM720951 JYQ720951 JOU720951 JEY720951 IVC720951 ILG720951 IBK720951 HRO720951 HHS720951 GXW720951 GOA720951 GEE720951 FUI720951 FKM720951 FAQ720951 EQU720951 EGY720951 DXC720951 DNG720951 DDK720951 CTO720951 CJS720951 BZW720951 BQA720951 BGE720951 AWI720951 AMM720951 ACQ720951 SU720951 IY720951 C720951 WVK655415 WLO655415 WBS655415 VRW655415 VIA655415 UYE655415 UOI655415 UEM655415 TUQ655415 TKU655415 TAY655415 SRC655415 SHG655415 RXK655415 RNO655415 RDS655415 QTW655415 QKA655415 QAE655415 PQI655415 PGM655415 OWQ655415 OMU655415 OCY655415 NTC655415 NJG655415 MZK655415 MPO655415 MFS655415 LVW655415 LMA655415 LCE655415 KSI655415 KIM655415 JYQ655415 JOU655415 JEY655415 IVC655415 ILG655415 IBK655415 HRO655415 HHS655415 GXW655415 GOA655415 GEE655415 FUI655415 FKM655415 FAQ655415 EQU655415 EGY655415 DXC655415 DNG655415 DDK655415 CTO655415 CJS655415 BZW655415 BQA655415 BGE655415 AWI655415 AMM655415 ACQ655415 SU655415 IY655415 C655415 WVK589879 WLO589879 WBS589879 VRW589879 VIA589879 UYE589879 UOI589879 UEM589879 TUQ589879 TKU589879 TAY589879 SRC589879 SHG589879 RXK589879 RNO589879 RDS589879 QTW589879 QKA589879 QAE589879 PQI589879 PGM589879 OWQ589879 OMU589879 OCY589879 NTC589879 NJG589879 MZK589879 MPO589879 MFS589879 LVW589879 LMA589879 LCE589879 KSI589879 KIM589879 JYQ589879 JOU589879 JEY589879 IVC589879 ILG589879 IBK589879 HRO589879 HHS589879 GXW589879 GOA589879 GEE589879 FUI589879 FKM589879 FAQ589879 EQU589879 EGY589879 DXC589879 DNG589879 DDK589879 CTO589879 CJS589879 BZW589879 BQA589879 BGE589879 AWI589879 AMM589879 ACQ589879 SU589879 IY589879 C589879 WVK524343 WLO524343 WBS524343 VRW524343 VIA524343 UYE524343 UOI524343 UEM524343 TUQ524343 TKU524343 TAY524343 SRC524343 SHG524343 RXK524343 RNO524343 RDS524343 QTW524343 QKA524343 QAE524343 PQI524343 PGM524343 OWQ524343 OMU524343 OCY524343 NTC524343 NJG524343 MZK524343 MPO524343 MFS524343 LVW524343 LMA524343 LCE524343 KSI524343 KIM524343 JYQ524343 JOU524343 JEY524343 IVC524343 ILG524343 IBK524343 HRO524343 HHS524343 GXW524343 GOA524343 GEE524343 FUI524343 FKM524343 FAQ524343 EQU524343 EGY524343 DXC524343 DNG524343 DDK524343 CTO524343 CJS524343 BZW524343 BQA524343 BGE524343 AWI524343 AMM524343 ACQ524343 SU524343 IY524343 C524343 WVK458807 WLO458807 WBS458807 VRW458807 VIA458807 UYE458807 UOI458807 UEM458807 TUQ458807 TKU458807 TAY458807 SRC458807 SHG458807 RXK458807 RNO458807 RDS458807 QTW458807 QKA458807 QAE458807 PQI458807 PGM458807 OWQ458807 OMU458807 OCY458807 NTC458807 NJG458807 MZK458807 MPO458807 MFS458807 LVW458807 LMA458807 LCE458807 KSI458807 KIM458807 JYQ458807 JOU458807 JEY458807 IVC458807 ILG458807 IBK458807 HRO458807 HHS458807 GXW458807 GOA458807 GEE458807 FUI458807 FKM458807 FAQ458807 EQU458807 EGY458807 DXC458807 DNG458807 DDK458807 CTO458807 CJS458807 BZW458807 BQA458807 BGE458807 AWI458807 AMM458807 ACQ458807 SU458807 IY458807 C458807 WVK393271 WLO393271 WBS393271 VRW393271 VIA393271 UYE393271 UOI393271 UEM393271 TUQ393271 TKU393271 TAY393271 SRC393271 SHG393271 RXK393271 RNO393271 RDS393271 QTW393271 QKA393271 QAE393271 PQI393271 PGM393271 OWQ393271 OMU393271 OCY393271 NTC393271 NJG393271 MZK393271 MPO393271 MFS393271 LVW393271 LMA393271 LCE393271 KSI393271 KIM393271 JYQ393271 JOU393271 JEY393271 IVC393271 ILG393271 IBK393271 HRO393271 HHS393271 GXW393271 GOA393271 GEE393271 FUI393271 FKM393271 FAQ393271 EQU393271 EGY393271 DXC393271 DNG393271 DDK393271 CTO393271 CJS393271 BZW393271 BQA393271 BGE393271 AWI393271 AMM393271 ACQ393271 SU393271 IY393271 C393271 WVK327735 WLO327735 WBS327735 VRW327735 VIA327735 UYE327735 UOI327735 UEM327735 TUQ327735 TKU327735 TAY327735 SRC327735 SHG327735 RXK327735 RNO327735 RDS327735 QTW327735 QKA327735 QAE327735 PQI327735 PGM327735 OWQ327735 OMU327735 OCY327735 NTC327735 NJG327735 MZK327735 MPO327735 MFS327735 LVW327735 LMA327735 LCE327735 KSI327735 KIM327735 JYQ327735 JOU327735 JEY327735 IVC327735 ILG327735 IBK327735 HRO327735 HHS327735 GXW327735 GOA327735 GEE327735 FUI327735 FKM327735 FAQ327735 EQU327735 EGY327735 DXC327735 DNG327735 DDK327735 CTO327735 CJS327735 BZW327735 BQA327735 BGE327735 AWI327735 AMM327735 ACQ327735 SU327735 IY327735 C327735 WVK262199 WLO262199 WBS262199 VRW262199 VIA262199 UYE262199 UOI262199 UEM262199 TUQ262199 TKU262199 TAY262199 SRC262199 SHG262199 RXK262199 RNO262199 RDS262199 QTW262199 QKA262199 QAE262199 PQI262199 PGM262199 OWQ262199 OMU262199 OCY262199 NTC262199 NJG262199 MZK262199 MPO262199 MFS262199 LVW262199 LMA262199 LCE262199 KSI262199 KIM262199 JYQ262199 JOU262199 JEY262199 IVC262199 ILG262199 IBK262199 HRO262199 HHS262199 GXW262199 GOA262199 GEE262199 FUI262199 FKM262199 FAQ262199 EQU262199 EGY262199 DXC262199 DNG262199 DDK262199 CTO262199 CJS262199 BZW262199 BQA262199 BGE262199 AWI262199 AMM262199 ACQ262199 SU262199 IY262199 C262199 WVK196663 WLO196663 WBS196663 VRW196663 VIA196663 UYE196663 UOI196663 UEM196663 TUQ196663 TKU196663 TAY196663 SRC196663 SHG196663 RXK196663 RNO196663 RDS196663 QTW196663 QKA196663 QAE196663 PQI196663 PGM196663 OWQ196663 OMU196663 OCY196663 NTC196663 NJG196663 MZK196663 MPO196663 MFS196663 LVW196663 LMA196663 LCE196663 KSI196663 KIM196663 JYQ196663 JOU196663 JEY196663 IVC196663 ILG196663 IBK196663 HRO196663 HHS196663 GXW196663 GOA196663 GEE196663 FUI196663 FKM196663 FAQ196663 EQU196663 EGY196663 DXC196663 DNG196663 DDK196663 CTO196663 CJS196663 BZW196663 BQA196663 BGE196663 AWI196663 AMM196663 ACQ196663 SU196663 IY196663 C196663 WVK131127 WLO131127 WBS131127 VRW131127 VIA131127 UYE131127 UOI131127 UEM131127 TUQ131127 TKU131127 TAY131127 SRC131127 SHG131127 RXK131127 RNO131127 RDS131127 QTW131127 QKA131127 QAE131127 PQI131127 PGM131127 OWQ131127 OMU131127 OCY131127 NTC131127 NJG131127 MZK131127 MPO131127 MFS131127 LVW131127 LMA131127 LCE131127 KSI131127 KIM131127 JYQ131127 JOU131127 JEY131127 IVC131127 ILG131127 IBK131127 HRO131127 HHS131127 GXW131127 GOA131127 GEE131127 FUI131127 FKM131127 FAQ131127 EQU131127 EGY131127 DXC131127 DNG131127 DDK131127 CTO131127 CJS131127 BZW131127 BQA131127 BGE131127 AWI131127 AMM131127 ACQ131127 SU131127 IY131127 C131127 WVK65591 WLO65591 WBS65591 VRW65591 VIA65591 UYE65591 UOI65591 UEM65591 TUQ65591 TKU65591 TAY65591 SRC65591 SHG65591 RXK65591 RNO65591 RDS65591 QTW65591 QKA65591 QAE65591 PQI65591 PGM65591 OWQ65591 OMU65591 OCY65591 NTC65591 NJG65591 MZK65591 MPO65591 MFS65591 LVW65591 LMA65591 LCE65591 KSI65591 KIM65591 JYQ65591 JOU65591 JEY65591 IVC65591 ILG65591 IBK65591 HRO65591 HHS65591 GXW65591 GOA65591 GEE65591 FUI65591 FKM65591 FAQ65591 EQU65591 EGY65591 DXC65591 DNG65591 DDK65591 CTO65591 CJS65591 BZW65591 BQA65591 BGE65591 AWI65591 AMM65591 ACQ65591 SU65591 IY65591 C65591 WVK983093 WLO983093 WBS983093 VRW983093 VIA983093 UYE983093 UOI983093 UEM983093 TUQ983093 TKU983093 TAY983093 SRC983093 SHG983093 RXK983093 RNO983093 RDS983093 QTW983093 QKA983093 QAE983093 PQI983093 PGM983093 OWQ983093 OMU983093 OCY983093 NTC983093 NJG983093 MZK983093 MPO983093 MFS983093 LVW983093 LMA983093 LCE983093 KSI983093 KIM983093 JYQ983093 JOU983093 JEY983093 IVC983093 ILG983093 IBK983093 HRO983093 HHS983093 GXW983093 GOA983093 GEE983093 FUI983093 FKM983093 FAQ983093 EQU983093 EGY983093 DXC983093 DNG983093 DDK983093 CTO983093 CJS983093 BZW983093 BQA983093 BGE983093 AWI983093 AMM983093 ACQ983093 SU983093 IY983093 C983093 WVK917557 WLO917557 WBS917557 VRW917557 VIA917557 UYE917557 UOI917557 UEM917557 TUQ917557 TKU917557 TAY917557 SRC917557 SHG917557 RXK917557 RNO917557 RDS917557 QTW917557 QKA917557 QAE917557 PQI917557 PGM917557 OWQ917557 OMU917557 OCY917557 NTC917557 NJG917557 MZK917557 MPO917557 MFS917557 LVW917557 LMA917557 LCE917557 KSI917557 KIM917557 JYQ917557 JOU917557 JEY917557 IVC917557 ILG917557 IBK917557 HRO917557 HHS917557 GXW917557 GOA917557 GEE917557 FUI917557 FKM917557 FAQ917557 EQU917557 EGY917557 DXC917557 DNG917557 DDK917557 CTO917557 CJS917557 BZW917557 BQA917557 BGE917557 AWI917557 AMM917557 ACQ917557 SU917557 IY917557 C917557 WVK852021 WLO852021 WBS852021 VRW852021 VIA852021 UYE852021 UOI852021 UEM852021 TUQ852021 TKU852021 TAY852021 SRC852021 SHG852021 RXK852021 RNO852021 RDS852021 QTW852021 QKA852021 QAE852021 PQI852021 PGM852021 OWQ852021 OMU852021 OCY852021 NTC852021 NJG852021 MZK852021 MPO852021 MFS852021 LVW852021 LMA852021 LCE852021 KSI852021 KIM852021 JYQ852021 JOU852021 JEY852021 IVC852021 ILG852021 IBK852021 HRO852021 HHS852021 GXW852021 GOA852021 GEE852021 FUI852021 FKM852021 FAQ852021 EQU852021 EGY852021 DXC852021 DNG852021 DDK852021 CTO852021 CJS852021 BZW852021 BQA852021 BGE852021 AWI852021 AMM852021 ACQ852021 SU852021 IY852021 C852021 WVK786485 WLO786485 WBS786485 VRW786485 VIA786485 UYE786485 UOI786485 UEM786485 TUQ786485 TKU786485 TAY786485 SRC786485 SHG786485 RXK786485 RNO786485 RDS786485 QTW786485 QKA786485 QAE786485 PQI786485 PGM786485 OWQ786485 OMU786485 OCY786485 NTC786485 NJG786485 MZK786485 MPO786485 MFS786485 LVW786485 LMA786485 LCE786485 KSI786485 KIM786485 JYQ786485 JOU786485 JEY786485 IVC786485 ILG786485 IBK786485 HRO786485 HHS786485 GXW786485 GOA786485 GEE786485 FUI786485 FKM786485 FAQ786485 EQU786485 EGY786485 DXC786485 DNG786485 DDK786485 CTO786485 CJS786485 BZW786485 BQA786485 BGE786485 AWI786485 AMM786485 ACQ786485 SU786485 IY786485 C786485 WVK720949 WLO720949 WBS720949 VRW720949 VIA720949 UYE720949 UOI720949 UEM720949 TUQ720949 TKU720949 TAY720949 SRC720949 SHG720949 RXK720949 RNO720949 RDS720949 QTW720949 QKA720949 QAE720949 PQI720949 PGM720949 OWQ720949 OMU720949 OCY720949 NTC720949 NJG720949 MZK720949 MPO720949 MFS720949 LVW720949 LMA720949 LCE720949 KSI720949 KIM720949 JYQ720949 JOU720949 JEY720949 IVC720949 ILG720949 IBK720949 HRO720949 HHS720949 GXW720949 GOA720949 GEE720949 FUI720949 FKM720949 FAQ720949 EQU720949 EGY720949 DXC720949 DNG720949 DDK720949 CTO720949 CJS720949 BZW720949 BQA720949 BGE720949 AWI720949 AMM720949 ACQ720949 SU720949 IY720949 C720949 WVK655413 WLO655413 WBS655413 VRW655413 VIA655413 UYE655413 UOI655413 UEM655413 TUQ655413 TKU655413 TAY655413 SRC655413 SHG655413 RXK655413 RNO655413 RDS655413 QTW655413 QKA655413 QAE655413 PQI655413 PGM655413 OWQ655413 OMU655413 OCY655413 NTC655413 NJG655413 MZK655413 MPO655413 MFS655413 LVW655413 LMA655413 LCE655413 KSI655413 KIM655413 JYQ655413 JOU655413 JEY655413 IVC655413 ILG655413 IBK655413 HRO655413 HHS655413 GXW655413 GOA655413 GEE655413 FUI655413 FKM655413 FAQ655413 EQU655413 EGY655413 DXC655413 DNG655413 DDK655413 CTO655413 CJS655413 BZW655413 BQA655413 BGE655413 AWI655413 AMM655413 ACQ655413 SU655413 IY655413 C655413 WVK589877 WLO589877 WBS589877 VRW589877 VIA589877 UYE589877 UOI589877 UEM589877 TUQ589877 TKU589877 TAY589877 SRC589877 SHG589877 RXK589877 RNO589877 RDS589877 QTW589877 QKA589877 QAE589877 PQI589877 PGM589877 OWQ589877 OMU589877 OCY589877 NTC589877 NJG589877 MZK589877 MPO589877 MFS589877 LVW589877 LMA589877 LCE589877 KSI589877 KIM589877 JYQ589877 JOU589877 JEY589877 IVC589877 ILG589877 IBK589877 HRO589877 HHS589877 GXW589877 GOA589877 GEE589877 FUI589877 FKM589877 FAQ589877 EQU589877 EGY589877 DXC589877 DNG589877 DDK589877 CTO589877 CJS589877 BZW589877 BQA589877 BGE589877 AWI589877 AMM589877 ACQ589877 SU589877 IY589877 C589877 WVK524341 WLO524341 WBS524341 VRW524341 VIA524341 UYE524341 UOI524341 UEM524341 TUQ524341 TKU524341 TAY524341 SRC524341 SHG524341 RXK524341 RNO524341 RDS524341 QTW524341 QKA524341 QAE524341 PQI524341 PGM524341 OWQ524341 OMU524341 OCY524341 NTC524341 NJG524341 MZK524341 MPO524341 MFS524341 LVW524341 LMA524341 LCE524341 KSI524341 KIM524341 JYQ524341 JOU524341 JEY524341 IVC524341 ILG524341 IBK524341 HRO524341 HHS524341 GXW524341 GOA524341 GEE524341 FUI524341 FKM524341 FAQ524341 EQU524341 EGY524341 DXC524341 DNG524341 DDK524341 CTO524341 CJS524341 BZW524341 BQA524341 BGE524341 AWI524341 AMM524341 ACQ524341 SU524341 IY524341 C524341 WVK458805 WLO458805 WBS458805 VRW458805 VIA458805 UYE458805 UOI458805 UEM458805 TUQ458805 TKU458805 TAY458805 SRC458805 SHG458805 RXK458805 RNO458805 RDS458805 QTW458805 QKA458805 QAE458805 PQI458805 PGM458805 OWQ458805 OMU458805 OCY458805 NTC458805 NJG458805 MZK458805 MPO458805 MFS458805 LVW458805 LMA458805 LCE458805 KSI458805 KIM458805 JYQ458805 JOU458805 JEY458805 IVC458805 ILG458805 IBK458805 HRO458805 HHS458805 GXW458805 GOA458805 GEE458805 FUI458805 FKM458805 FAQ458805 EQU458805 EGY458805 DXC458805 DNG458805 DDK458805 CTO458805 CJS458805 BZW458805 BQA458805 BGE458805 AWI458805 AMM458805 ACQ458805 SU458805 IY458805 C458805 WVK393269 WLO393269 WBS393269 VRW393269 VIA393269 UYE393269 UOI393269 UEM393269 TUQ393269 TKU393269 TAY393269 SRC393269 SHG393269 RXK393269 RNO393269 RDS393269 QTW393269 QKA393269 QAE393269 PQI393269 PGM393269 OWQ393269 OMU393269 OCY393269 NTC393269 NJG393269 MZK393269 MPO393269 MFS393269 LVW393269 LMA393269 LCE393269 KSI393269 KIM393269 JYQ393269 JOU393269 JEY393269 IVC393269 ILG393269 IBK393269 HRO393269 HHS393269 GXW393269 GOA393269 GEE393269 FUI393269 FKM393269 FAQ393269 EQU393269 EGY393269 DXC393269 DNG393269 DDK393269 CTO393269 CJS393269 BZW393269 BQA393269 BGE393269 AWI393269 AMM393269 ACQ393269 SU393269 IY393269 C393269 WVK327733 WLO327733 WBS327733 VRW327733 VIA327733 UYE327733 UOI327733 UEM327733 TUQ327733 TKU327733 TAY327733 SRC327733 SHG327733 RXK327733 RNO327733 RDS327733 QTW327733 QKA327733 QAE327733 PQI327733 PGM327733 OWQ327733 OMU327733 OCY327733 NTC327733 NJG327733 MZK327733 MPO327733 MFS327733 LVW327733 LMA327733 LCE327733 KSI327733 KIM327733 JYQ327733 JOU327733 JEY327733 IVC327733 ILG327733 IBK327733 HRO327733 HHS327733 GXW327733 GOA327733 GEE327733 FUI327733 FKM327733 FAQ327733 EQU327733 EGY327733 DXC327733 DNG327733 DDK327733 CTO327733 CJS327733 BZW327733 BQA327733 BGE327733 AWI327733 AMM327733 ACQ327733 SU327733 IY327733 C327733 WVK262197 WLO262197 WBS262197 VRW262197 VIA262197 UYE262197 UOI262197 UEM262197 TUQ262197 TKU262197 TAY262197 SRC262197 SHG262197 RXK262197 RNO262197 RDS262197 QTW262197 QKA262197 QAE262197 PQI262197 PGM262197 OWQ262197 OMU262197 OCY262197 NTC262197 NJG262197 MZK262197 MPO262197 MFS262197 LVW262197 LMA262197 LCE262197 KSI262197 KIM262197 JYQ262197 JOU262197 JEY262197 IVC262197 ILG262197 IBK262197 HRO262197 HHS262197 GXW262197 GOA262197 GEE262197 FUI262197 FKM262197 FAQ262197 EQU262197 EGY262197 DXC262197 DNG262197 DDK262197 CTO262197 CJS262197 BZW262197 BQA262197 BGE262197 AWI262197 AMM262197 ACQ262197 SU262197 IY262197 C262197 WVK196661 WLO196661 WBS196661 VRW196661 VIA196661 UYE196661 UOI196661 UEM196661 TUQ196661 TKU196661 TAY196661 SRC196661 SHG196661 RXK196661 RNO196661 RDS196661 QTW196661 QKA196661 QAE196661 PQI196661 PGM196661 OWQ196661 OMU196661 OCY196661 NTC196661 NJG196661 MZK196661 MPO196661 MFS196661 LVW196661 LMA196661 LCE196661 KSI196661 KIM196661 JYQ196661 JOU196661 JEY196661 IVC196661 ILG196661 IBK196661 HRO196661 HHS196661 GXW196661 GOA196661 GEE196661 FUI196661 FKM196661 FAQ196661 EQU196661 EGY196661 DXC196661 DNG196661 DDK196661 CTO196661 CJS196661 BZW196661 BQA196661 BGE196661 AWI196661 AMM196661 ACQ196661 SU196661 IY196661 C196661 WVK131125 WLO131125 WBS131125 VRW131125 VIA131125 UYE131125 UOI131125 UEM131125 TUQ131125 TKU131125 TAY131125 SRC131125 SHG131125 RXK131125 RNO131125 RDS131125 QTW131125 QKA131125 QAE131125 PQI131125 PGM131125 OWQ131125 OMU131125 OCY131125 NTC131125 NJG131125 MZK131125 MPO131125 MFS131125 LVW131125 LMA131125 LCE131125 KSI131125 KIM131125 JYQ131125 JOU131125 JEY131125 IVC131125 ILG131125 IBK131125 HRO131125 HHS131125 GXW131125 GOA131125 GEE131125 FUI131125 FKM131125 FAQ131125 EQU131125 EGY131125 DXC131125 DNG131125 DDK131125 CTO131125 CJS131125 BZW131125 BQA131125 BGE131125 AWI131125 AMM131125 ACQ131125 SU131125 IY131125 C131125 WVK65589 WLO65589 WBS65589 VRW65589 VIA65589 UYE65589 UOI65589 UEM65589 TUQ65589 TKU65589 TAY65589 SRC65589 SHG65589 RXK65589 RNO65589 RDS65589 QTW65589 QKA65589 QAE65589 PQI65589 PGM65589 OWQ65589 OMU65589 OCY65589 NTC65589 NJG65589 MZK65589 MPO65589 MFS65589 LVW65589 LMA65589 LCE65589 KSI65589 KIM65589 JYQ65589 JOU65589 JEY65589 IVC65589 ILG65589 IBK65589 HRO65589 HHS65589 GXW65589 GOA65589 GEE65589 FUI65589 FKM65589 FAQ65589 EQU65589 EGY65589 DXC65589 DNG65589 DDK65589 CTO65589 CJS65589 BZW65589 BQA65589 BGE65589 AWI65589 AMM65589 ACQ65589 SU65589 IY65589 C65589 WVK983091 WLO983091 WBS983091 VRW983091 VIA983091 UYE983091 UOI983091 UEM983091 TUQ983091 TKU983091 TAY983091 SRC983091 SHG983091 RXK983091 RNO983091 RDS983091 QTW983091 QKA983091 QAE983091 PQI983091 PGM983091 OWQ983091 OMU983091 OCY983091 NTC983091 NJG983091 MZK983091 MPO983091 MFS983091 LVW983091 LMA983091 LCE983091 KSI983091 KIM983091 JYQ983091 JOU983091 JEY983091 IVC983091 ILG983091 IBK983091 HRO983091 HHS983091 GXW983091 GOA983091 GEE983091 FUI983091 FKM983091 FAQ983091 EQU983091 EGY983091 DXC983091 DNG983091 DDK983091 CTO983091 CJS983091 BZW983091 BQA983091 BGE983091 AWI983091 AMM983091 ACQ983091 SU983091 IY983091 C983091 WVK917555 WLO917555 WBS917555 VRW917555 VIA917555 UYE917555 UOI917555 UEM917555 TUQ917555 TKU917555 TAY917555 SRC917555 SHG917555 RXK917555 RNO917555 RDS917555 QTW917555 QKA917555 QAE917555 PQI917555 PGM917555 OWQ917555 OMU917555 OCY917555 NTC917555 NJG917555 MZK917555 MPO917555 MFS917555 LVW917555 LMA917555 LCE917555 KSI917555 KIM917555 JYQ917555 JOU917555 JEY917555 IVC917555 ILG917555 IBK917555 HRO917555 HHS917555 GXW917555 GOA917555 GEE917555 FUI917555 FKM917555 FAQ917555 EQU917555 EGY917555 DXC917555 DNG917555 DDK917555 CTO917555 CJS917555 BZW917555 BQA917555 BGE917555 AWI917555 AMM917555 ACQ917555 SU917555 IY917555 C917555 WVK852019 WLO852019 WBS852019 VRW852019 VIA852019 UYE852019 UOI852019 UEM852019 TUQ852019 TKU852019 TAY852019 SRC852019 SHG852019 RXK852019 RNO852019 RDS852019 QTW852019 QKA852019 QAE852019 PQI852019 PGM852019 OWQ852019 OMU852019 OCY852019 NTC852019 NJG852019 MZK852019 MPO852019 MFS852019 LVW852019 LMA852019 LCE852019 KSI852019 KIM852019 JYQ852019 JOU852019 JEY852019 IVC852019 ILG852019 IBK852019 HRO852019 HHS852019 GXW852019 GOA852019 GEE852019 FUI852019 FKM852019 FAQ852019 EQU852019 EGY852019 DXC852019 DNG852019 DDK852019 CTO852019 CJS852019 BZW852019 BQA852019 BGE852019 AWI852019 AMM852019 ACQ852019 SU852019 IY852019 C852019 WVK786483 WLO786483 WBS786483 VRW786483 VIA786483 UYE786483 UOI786483 UEM786483 TUQ786483 TKU786483 TAY786483 SRC786483 SHG786483 RXK786483 RNO786483 RDS786483 QTW786483 QKA786483 QAE786483 PQI786483 PGM786483 OWQ786483 OMU786483 OCY786483 NTC786483 NJG786483 MZK786483 MPO786483 MFS786483 LVW786483 LMA786483 LCE786483 KSI786483 KIM786483 JYQ786483 JOU786483 JEY786483 IVC786483 ILG786483 IBK786483 HRO786483 HHS786483 GXW786483 GOA786483 GEE786483 FUI786483 FKM786483 FAQ786483 EQU786483 EGY786483 DXC786483 DNG786483 DDK786483 CTO786483 CJS786483 BZW786483 BQA786483 BGE786483 AWI786483 AMM786483 ACQ786483 SU786483 IY786483 C786483 WVK720947 WLO720947 WBS720947 VRW720947 VIA720947 UYE720947 UOI720947 UEM720947 TUQ720947 TKU720947 TAY720947 SRC720947 SHG720947 RXK720947 RNO720947 RDS720947 QTW720947 QKA720947 QAE720947 PQI720947 PGM720947 OWQ720947 OMU720947 OCY720947 NTC720947 NJG720947 MZK720947 MPO720947 MFS720947 LVW720947 LMA720947 LCE720947 KSI720947 KIM720947 JYQ720947 JOU720947 JEY720947 IVC720947 ILG720947 IBK720947 HRO720947 HHS720947 GXW720947 GOA720947 GEE720947 FUI720947 FKM720947 FAQ720947 EQU720947 EGY720947 DXC720947 DNG720947 DDK720947 CTO720947 CJS720947 BZW720947 BQA720947 BGE720947 AWI720947 AMM720947 ACQ720947 SU720947 IY720947 C720947 WVK655411 WLO655411 WBS655411 VRW655411 VIA655411 UYE655411 UOI655411 UEM655411 TUQ655411 TKU655411 TAY655411 SRC655411 SHG655411 RXK655411 RNO655411 RDS655411 QTW655411 QKA655411 QAE655411 PQI655411 PGM655411 OWQ655411 OMU655411 OCY655411 NTC655411 NJG655411 MZK655411 MPO655411 MFS655411 LVW655411 LMA655411 LCE655411 KSI655411 KIM655411 JYQ655411 JOU655411 JEY655411 IVC655411 ILG655411 IBK655411 HRO655411 HHS655411 GXW655411 GOA655411 GEE655411 FUI655411 FKM655411 FAQ655411 EQU655411 EGY655411 DXC655411 DNG655411 DDK655411 CTO655411 CJS655411 BZW655411 BQA655411 BGE655411 AWI655411 AMM655411 ACQ655411 SU655411 IY655411 C655411 WVK589875 WLO589875 WBS589875 VRW589875 VIA589875 UYE589875 UOI589875 UEM589875 TUQ589875 TKU589875 TAY589875 SRC589875 SHG589875 RXK589875 RNO589875 RDS589875 QTW589875 QKA589875 QAE589875 PQI589875 PGM589875 OWQ589875 OMU589875 OCY589875 NTC589875 NJG589875 MZK589875 MPO589875 MFS589875 LVW589875 LMA589875 LCE589875 KSI589875 KIM589875 JYQ589875 JOU589875 JEY589875 IVC589875 ILG589875 IBK589875 HRO589875 HHS589875 GXW589875 GOA589875 GEE589875 FUI589875 FKM589875 FAQ589875 EQU589875 EGY589875 DXC589875 DNG589875 DDK589875 CTO589875 CJS589875 BZW589875 BQA589875 BGE589875 AWI589875 AMM589875 ACQ589875 SU589875 IY589875 C589875 WVK524339 WLO524339 WBS524339 VRW524339 VIA524339 UYE524339 UOI524339 UEM524339 TUQ524339 TKU524339 TAY524339 SRC524339 SHG524339 RXK524339 RNO524339 RDS524339 QTW524339 QKA524339 QAE524339 PQI524339 PGM524339 OWQ524339 OMU524339 OCY524339 NTC524339 NJG524339 MZK524339 MPO524339 MFS524339 LVW524339 LMA524339 LCE524339 KSI524339 KIM524339 JYQ524339 JOU524339 JEY524339 IVC524339 ILG524339 IBK524339 HRO524339 HHS524339 GXW524339 GOA524339 GEE524339 FUI524339 FKM524339 FAQ524339 EQU524339 EGY524339 DXC524339 DNG524339 DDK524339 CTO524339 CJS524339 BZW524339 BQA524339 BGE524339 AWI524339 AMM524339 ACQ524339 SU524339 IY524339 C524339 WVK458803 WLO458803 WBS458803 VRW458803 VIA458803 UYE458803 UOI458803 UEM458803 TUQ458803 TKU458803 TAY458803 SRC458803 SHG458803 RXK458803 RNO458803 RDS458803 QTW458803 QKA458803 QAE458803 PQI458803 PGM458803 OWQ458803 OMU458803 OCY458803 NTC458803 NJG458803 MZK458803 MPO458803 MFS458803 LVW458803 LMA458803 LCE458803 KSI458803 KIM458803 JYQ458803 JOU458803 JEY458803 IVC458803 ILG458803 IBK458803 HRO458803 HHS458803 GXW458803 GOA458803 GEE458803 FUI458803 FKM458803 FAQ458803 EQU458803 EGY458803 DXC458803 DNG458803 DDK458803 CTO458803 CJS458803 BZW458803 BQA458803 BGE458803 AWI458803 AMM458803 ACQ458803 SU458803 IY458803 C458803 WVK393267 WLO393267 WBS393267 VRW393267 VIA393267 UYE393267 UOI393267 UEM393267 TUQ393267 TKU393267 TAY393267 SRC393267 SHG393267 RXK393267 RNO393267 RDS393267 QTW393267 QKA393267 QAE393267 PQI393267 PGM393267 OWQ393267 OMU393267 OCY393267 NTC393267 NJG393267 MZK393267 MPO393267 MFS393267 LVW393267 LMA393267 LCE393267 KSI393267 KIM393267 JYQ393267 JOU393267 JEY393267 IVC393267 ILG393267 IBK393267 HRO393267 HHS393267 GXW393267 GOA393267 GEE393267 FUI393267 FKM393267 FAQ393267 EQU393267 EGY393267 DXC393267 DNG393267 DDK393267 CTO393267 CJS393267 BZW393267 BQA393267 BGE393267 AWI393267 AMM393267 ACQ393267 SU393267 IY393267 C393267 WVK327731 WLO327731 WBS327731 VRW327731 VIA327731 UYE327731 UOI327731 UEM327731 TUQ327731 TKU327731 TAY327731 SRC327731 SHG327731 RXK327731 RNO327731 RDS327731 QTW327731 QKA327731 QAE327731 PQI327731 PGM327731 OWQ327731 OMU327731 OCY327731 NTC327731 NJG327731 MZK327731 MPO327731 MFS327731 LVW327731 LMA327731 LCE327731 KSI327731 KIM327731 JYQ327731 JOU327731 JEY327731 IVC327731 ILG327731 IBK327731 HRO327731 HHS327731 GXW327731 GOA327731 GEE327731 FUI327731 FKM327731 FAQ327731 EQU327731 EGY327731 DXC327731 DNG327731 DDK327731 CTO327731 CJS327731 BZW327731 BQA327731 BGE327731 AWI327731 AMM327731 ACQ327731 SU327731 IY327731 C327731 WVK262195 WLO262195 WBS262195 VRW262195 VIA262195 UYE262195 UOI262195 UEM262195 TUQ262195 TKU262195 TAY262195 SRC262195 SHG262195 RXK262195 RNO262195 RDS262195 QTW262195 QKA262195 QAE262195 PQI262195 PGM262195 OWQ262195 OMU262195 OCY262195 NTC262195 NJG262195 MZK262195 MPO262195 MFS262195 LVW262195 LMA262195 LCE262195 KSI262195 KIM262195 JYQ262195 JOU262195 JEY262195 IVC262195 ILG262195 IBK262195 HRO262195 HHS262195 GXW262195 GOA262195 GEE262195 FUI262195 FKM262195 FAQ262195 EQU262195 EGY262195 DXC262195 DNG262195 DDK262195 CTO262195 CJS262195 BZW262195 BQA262195 BGE262195 AWI262195 AMM262195 ACQ262195 SU262195 IY262195 C262195 WVK196659 WLO196659 WBS196659 VRW196659 VIA196659 UYE196659 UOI196659 UEM196659 TUQ196659 TKU196659 TAY196659 SRC196659 SHG196659 RXK196659 RNO196659 RDS196659 QTW196659 QKA196659 QAE196659 PQI196659 PGM196659 OWQ196659 OMU196659 OCY196659 NTC196659 NJG196659 MZK196659 MPO196659 MFS196659 LVW196659 LMA196659 LCE196659 KSI196659 KIM196659 JYQ196659 JOU196659 JEY196659 IVC196659 ILG196659 IBK196659 HRO196659 HHS196659 GXW196659 GOA196659 GEE196659 FUI196659 FKM196659 FAQ196659 EQU196659 EGY196659 DXC196659 DNG196659 DDK196659 CTO196659 CJS196659 BZW196659 BQA196659 BGE196659 AWI196659 AMM196659 ACQ196659 SU196659 IY196659 C196659 WVK131123 WLO131123 WBS131123 VRW131123 VIA131123 UYE131123 UOI131123 UEM131123 TUQ131123 TKU131123 TAY131123 SRC131123 SHG131123 RXK131123 RNO131123 RDS131123 QTW131123 QKA131123 QAE131123 PQI131123 PGM131123 OWQ131123 OMU131123 OCY131123 NTC131123 NJG131123 MZK131123 MPO131123 MFS131123 LVW131123 LMA131123 LCE131123 KSI131123 KIM131123 JYQ131123 JOU131123 JEY131123 IVC131123 ILG131123 IBK131123 HRO131123 HHS131123 GXW131123 GOA131123 GEE131123 FUI131123 FKM131123 FAQ131123 EQU131123 EGY131123 DXC131123 DNG131123 DDK131123 CTO131123 CJS131123 BZW131123 BQA131123 BGE131123 AWI131123 AMM131123 ACQ131123 SU131123 IY131123 C131123 WVK65587 WLO65587 WBS65587 VRW65587 VIA65587 UYE65587 UOI65587 UEM65587 TUQ65587 TKU65587 TAY65587 SRC65587 SHG65587 RXK65587 RNO65587 RDS65587 QTW65587 QKA65587 QAE65587 PQI65587 PGM65587 OWQ65587 OMU65587 OCY65587 NTC65587 NJG65587 MZK65587 MPO65587 MFS65587 LVW65587 LMA65587 LCE65587 KSI65587 KIM65587 JYQ65587 JOU65587 JEY65587 IVC65587 ILG65587 IBK65587 HRO65587 HHS65587 GXW65587 GOA65587 GEE65587 FUI65587 FKM65587 FAQ65587 EQU65587 EGY65587 DXC65587 DNG65587 DDK65587 CTO65587 CJS65587 BZW65587 BQA65587 BGE65587 AWI65587 AMM65587 ACQ65587 SU65587 IY65587 C65587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WVK36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WLO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formula1>$P$9:$P$10</formula1>
    </dataValidation>
    <dataValidation type="list" allowBlank="1" showInputMessage="1" showErrorMessage="1" sqref="WVL983089:WVQ983089 WBT983089:WBY983089 VRX983089:VSC983089 VIB983089:VIG983089 UYF983089:UYK983089 UOJ983089:UOO983089 UEN983089:UES983089 TUR983089:TUW983089 TKV983089:TLA983089 TAZ983089:TBE983089 SRD983089:SRI983089 SHH983089:SHM983089 RXL983089:RXQ983089 RNP983089:RNU983089 RDT983089:RDY983089 QTX983089:QUC983089 QKB983089:QKG983089 QAF983089:QAK983089 PQJ983089:PQO983089 PGN983089:PGS983089 OWR983089:OWW983089 OMV983089:ONA983089 OCZ983089:ODE983089 NTD983089:NTI983089 NJH983089:NJM983089 MZL983089:MZQ983089 MPP983089:MPU983089 MFT983089:MFY983089 LVX983089:LWC983089 LMB983089:LMG983089 LCF983089:LCK983089 KSJ983089:KSO983089 KIN983089:KIS983089 JYR983089:JYW983089 JOV983089:JPA983089 JEZ983089:JFE983089 IVD983089:IVI983089 ILH983089:ILM983089 IBL983089:IBQ983089 HRP983089:HRU983089 HHT983089:HHY983089 GXX983089:GYC983089 GOB983089:GOG983089 GEF983089:GEK983089 FUJ983089:FUO983089 FKN983089:FKS983089 FAR983089:FAW983089 EQV983089:ERA983089 EGZ983089:EHE983089 DXD983089:DXI983089 DNH983089:DNM983089 DDL983089:DDQ983089 CTP983089:CTU983089 CJT983089:CJY983089 BZX983089:CAC983089 BQB983089:BQG983089 BGF983089:BGK983089 AWJ983089:AWO983089 AMN983089:AMS983089 ACR983089:ACW983089 SV983089:TA983089 IZ983089:JE983089 D983089:I983089 WVL917553:WVQ917553 WLP917553:WLU917553 WBT917553:WBY917553 VRX917553:VSC917553 VIB917553:VIG917553 UYF917553:UYK917553 UOJ917553:UOO917553 UEN917553:UES917553 TUR917553:TUW917553 TKV917553:TLA917553 TAZ917553:TBE917553 SRD917553:SRI917553 SHH917553:SHM917553 RXL917553:RXQ917553 RNP917553:RNU917553 RDT917553:RDY917553 QTX917553:QUC917553 QKB917553:QKG917553 QAF917553:QAK917553 PQJ917553:PQO917553 PGN917553:PGS917553 OWR917553:OWW917553 OMV917553:ONA917553 OCZ917553:ODE917553 NTD917553:NTI917553 NJH917553:NJM917553 MZL917553:MZQ917553 MPP917553:MPU917553 MFT917553:MFY917553 LVX917553:LWC917553 LMB917553:LMG917553 LCF917553:LCK917553 KSJ917553:KSO917553 KIN917553:KIS917553 JYR917553:JYW917553 JOV917553:JPA917553 JEZ917553:JFE917553 IVD917553:IVI917553 ILH917553:ILM917553 IBL917553:IBQ917553 HRP917553:HRU917553 HHT917553:HHY917553 GXX917553:GYC917553 GOB917553:GOG917553 GEF917553:GEK917553 FUJ917553:FUO917553 FKN917553:FKS917553 FAR917553:FAW917553 EQV917553:ERA917553 EGZ917553:EHE917553 DXD917553:DXI917553 DNH917553:DNM917553 DDL917553:DDQ917553 CTP917553:CTU917553 CJT917553:CJY917553 BZX917553:CAC917553 BQB917553:BQG917553 BGF917553:BGK917553 AWJ917553:AWO917553 AMN917553:AMS917553 ACR917553:ACW917553 SV917553:TA917553 IZ917553:JE917553 D917553:I917553 WVL852017:WVQ852017 WLP852017:WLU852017 WBT852017:WBY852017 VRX852017:VSC852017 VIB852017:VIG852017 UYF852017:UYK852017 UOJ852017:UOO852017 UEN852017:UES852017 TUR852017:TUW852017 TKV852017:TLA852017 TAZ852017:TBE852017 SRD852017:SRI852017 SHH852017:SHM852017 RXL852017:RXQ852017 RNP852017:RNU852017 RDT852017:RDY852017 QTX852017:QUC852017 QKB852017:QKG852017 QAF852017:QAK852017 PQJ852017:PQO852017 PGN852017:PGS852017 OWR852017:OWW852017 OMV852017:ONA852017 OCZ852017:ODE852017 NTD852017:NTI852017 NJH852017:NJM852017 MZL852017:MZQ852017 MPP852017:MPU852017 MFT852017:MFY852017 LVX852017:LWC852017 LMB852017:LMG852017 LCF852017:LCK852017 KSJ852017:KSO852017 KIN852017:KIS852017 JYR852017:JYW852017 JOV852017:JPA852017 JEZ852017:JFE852017 IVD852017:IVI852017 ILH852017:ILM852017 IBL852017:IBQ852017 HRP852017:HRU852017 HHT852017:HHY852017 GXX852017:GYC852017 GOB852017:GOG852017 GEF852017:GEK852017 FUJ852017:FUO852017 FKN852017:FKS852017 FAR852017:FAW852017 EQV852017:ERA852017 EGZ852017:EHE852017 DXD852017:DXI852017 DNH852017:DNM852017 DDL852017:DDQ852017 CTP852017:CTU852017 CJT852017:CJY852017 BZX852017:CAC852017 BQB852017:BQG852017 BGF852017:BGK852017 AWJ852017:AWO852017 AMN852017:AMS852017 ACR852017:ACW852017 SV852017:TA852017 IZ852017:JE852017 D852017:I852017 WVL786481:WVQ786481 WLP786481:WLU786481 WBT786481:WBY786481 VRX786481:VSC786481 VIB786481:VIG786481 UYF786481:UYK786481 UOJ786481:UOO786481 UEN786481:UES786481 TUR786481:TUW786481 TKV786481:TLA786481 TAZ786481:TBE786481 SRD786481:SRI786481 SHH786481:SHM786481 RXL786481:RXQ786481 RNP786481:RNU786481 RDT786481:RDY786481 QTX786481:QUC786481 QKB786481:QKG786481 QAF786481:QAK786481 PQJ786481:PQO786481 PGN786481:PGS786481 OWR786481:OWW786481 OMV786481:ONA786481 OCZ786481:ODE786481 NTD786481:NTI786481 NJH786481:NJM786481 MZL786481:MZQ786481 MPP786481:MPU786481 MFT786481:MFY786481 LVX786481:LWC786481 LMB786481:LMG786481 LCF786481:LCK786481 KSJ786481:KSO786481 KIN786481:KIS786481 JYR786481:JYW786481 JOV786481:JPA786481 JEZ786481:JFE786481 IVD786481:IVI786481 ILH786481:ILM786481 IBL786481:IBQ786481 HRP786481:HRU786481 HHT786481:HHY786481 GXX786481:GYC786481 GOB786481:GOG786481 GEF786481:GEK786481 FUJ786481:FUO786481 FKN786481:FKS786481 FAR786481:FAW786481 EQV786481:ERA786481 EGZ786481:EHE786481 DXD786481:DXI786481 DNH786481:DNM786481 DDL786481:DDQ786481 CTP786481:CTU786481 CJT786481:CJY786481 BZX786481:CAC786481 BQB786481:BQG786481 BGF786481:BGK786481 AWJ786481:AWO786481 AMN786481:AMS786481 ACR786481:ACW786481 SV786481:TA786481 IZ786481:JE786481 D786481:I786481 WVL720945:WVQ720945 WLP720945:WLU720945 WBT720945:WBY720945 VRX720945:VSC720945 VIB720945:VIG720945 UYF720945:UYK720945 UOJ720945:UOO720945 UEN720945:UES720945 TUR720945:TUW720945 TKV720945:TLA720945 TAZ720945:TBE720945 SRD720945:SRI720945 SHH720945:SHM720945 RXL720945:RXQ720945 RNP720945:RNU720945 RDT720945:RDY720945 QTX720945:QUC720945 QKB720945:QKG720945 QAF720945:QAK720945 PQJ720945:PQO720945 PGN720945:PGS720945 OWR720945:OWW720945 OMV720945:ONA720945 OCZ720945:ODE720945 NTD720945:NTI720945 NJH720945:NJM720945 MZL720945:MZQ720945 MPP720945:MPU720945 MFT720945:MFY720945 LVX720945:LWC720945 LMB720945:LMG720945 LCF720945:LCK720945 KSJ720945:KSO720945 KIN720945:KIS720945 JYR720945:JYW720945 JOV720945:JPA720945 JEZ720945:JFE720945 IVD720945:IVI720945 ILH720945:ILM720945 IBL720945:IBQ720945 HRP720945:HRU720945 HHT720945:HHY720945 GXX720945:GYC720945 GOB720945:GOG720945 GEF720945:GEK720945 FUJ720945:FUO720945 FKN720945:FKS720945 FAR720945:FAW720945 EQV720945:ERA720945 EGZ720945:EHE720945 DXD720945:DXI720945 DNH720945:DNM720945 DDL720945:DDQ720945 CTP720945:CTU720945 CJT720945:CJY720945 BZX720945:CAC720945 BQB720945:BQG720945 BGF720945:BGK720945 AWJ720945:AWO720945 AMN720945:AMS720945 ACR720945:ACW720945 SV720945:TA720945 IZ720945:JE720945 D720945:I720945 WVL655409:WVQ655409 WLP655409:WLU655409 WBT655409:WBY655409 VRX655409:VSC655409 VIB655409:VIG655409 UYF655409:UYK655409 UOJ655409:UOO655409 UEN655409:UES655409 TUR655409:TUW655409 TKV655409:TLA655409 TAZ655409:TBE655409 SRD655409:SRI655409 SHH655409:SHM655409 RXL655409:RXQ655409 RNP655409:RNU655409 RDT655409:RDY655409 QTX655409:QUC655409 QKB655409:QKG655409 QAF655409:QAK655409 PQJ655409:PQO655409 PGN655409:PGS655409 OWR655409:OWW655409 OMV655409:ONA655409 OCZ655409:ODE655409 NTD655409:NTI655409 NJH655409:NJM655409 MZL655409:MZQ655409 MPP655409:MPU655409 MFT655409:MFY655409 LVX655409:LWC655409 LMB655409:LMG655409 LCF655409:LCK655409 KSJ655409:KSO655409 KIN655409:KIS655409 JYR655409:JYW655409 JOV655409:JPA655409 JEZ655409:JFE655409 IVD655409:IVI655409 ILH655409:ILM655409 IBL655409:IBQ655409 HRP655409:HRU655409 HHT655409:HHY655409 GXX655409:GYC655409 GOB655409:GOG655409 GEF655409:GEK655409 FUJ655409:FUO655409 FKN655409:FKS655409 FAR655409:FAW655409 EQV655409:ERA655409 EGZ655409:EHE655409 DXD655409:DXI655409 DNH655409:DNM655409 DDL655409:DDQ655409 CTP655409:CTU655409 CJT655409:CJY655409 BZX655409:CAC655409 BQB655409:BQG655409 BGF655409:BGK655409 AWJ655409:AWO655409 AMN655409:AMS655409 ACR655409:ACW655409 SV655409:TA655409 IZ655409:JE655409 D655409:I655409 WVL589873:WVQ589873 WLP589873:WLU589873 WBT589873:WBY589873 VRX589873:VSC589873 VIB589873:VIG589873 UYF589873:UYK589873 UOJ589873:UOO589873 UEN589873:UES589873 TUR589873:TUW589873 TKV589873:TLA589873 TAZ589873:TBE589873 SRD589873:SRI589873 SHH589873:SHM589873 RXL589873:RXQ589873 RNP589873:RNU589873 RDT589873:RDY589873 QTX589873:QUC589873 QKB589873:QKG589873 QAF589873:QAK589873 PQJ589873:PQO589873 PGN589873:PGS589873 OWR589873:OWW589873 OMV589873:ONA589873 OCZ589873:ODE589873 NTD589873:NTI589873 NJH589873:NJM589873 MZL589873:MZQ589873 MPP589873:MPU589873 MFT589873:MFY589873 LVX589873:LWC589873 LMB589873:LMG589873 LCF589873:LCK589873 KSJ589873:KSO589873 KIN589873:KIS589873 JYR589873:JYW589873 JOV589873:JPA589873 JEZ589873:JFE589873 IVD589873:IVI589873 ILH589873:ILM589873 IBL589873:IBQ589873 HRP589873:HRU589873 HHT589873:HHY589873 GXX589873:GYC589873 GOB589873:GOG589873 GEF589873:GEK589873 FUJ589873:FUO589873 FKN589873:FKS589873 FAR589873:FAW589873 EQV589873:ERA589873 EGZ589873:EHE589873 DXD589873:DXI589873 DNH589873:DNM589873 DDL589873:DDQ589873 CTP589873:CTU589873 CJT589873:CJY589873 BZX589873:CAC589873 BQB589873:BQG589873 BGF589873:BGK589873 AWJ589873:AWO589873 AMN589873:AMS589873 ACR589873:ACW589873 SV589873:TA589873 IZ589873:JE589873 D589873:I589873 WVL524337:WVQ524337 WLP524337:WLU524337 WBT524337:WBY524337 VRX524337:VSC524337 VIB524337:VIG524337 UYF524337:UYK524337 UOJ524337:UOO524337 UEN524337:UES524337 TUR524337:TUW524337 TKV524337:TLA524337 TAZ524337:TBE524337 SRD524337:SRI524337 SHH524337:SHM524337 RXL524337:RXQ524337 RNP524337:RNU524337 RDT524337:RDY524337 QTX524337:QUC524337 QKB524337:QKG524337 QAF524337:QAK524337 PQJ524337:PQO524337 PGN524337:PGS524337 OWR524337:OWW524337 OMV524337:ONA524337 OCZ524337:ODE524337 NTD524337:NTI524337 NJH524337:NJM524337 MZL524337:MZQ524337 MPP524337:MPU524337 MFT524337:MFY524337 LVX524337:LWC524337 LMB524337:LMG524337 LCF524337:LCK524337 KSJ524337:KSO524337 KIN524337:KIS524337 JYR524337:JYW524337 JOV524337:JPA524337 JEZ524337:JFE524337 IVD524337:IVI524337 ILH524337:ILM524337 IBL524337:IBQ524337 HRP524337:HRU524337 HHT524337:HHY524337 GXX524337:GYC524337 GOB524337:GOG524337 GEF524337:GEK524337 FUJ524337:FUO524337 FKN524337:FKS524337 FAR524337:FAW524337 EQV524337:ERA524337 EGZ524337:EHE524337 DXD524337:DXI524337 DNH524337:DNM524337 DDL524337:DDQ524337 CTP524337:CTU524337 CJT524337:CJY524337 BZX524337:CAC524337 BQB524337:BQG524337 BGF524337:BGK524337 AWJ524337:AWO524337 AMN524337:AMS524337 ACR524337:ACW524337 SV524337:TA524337 IZ524337:JE524337 D524337:I524337 WVL458801:WVQ458801 WLP458801:WLU458801 WBT458801:WBY458801 VRX458801:VSC458801 VIB458801:VIG458801 UYF458801:UYK458801 UOJ458801:UOO458801 UEN458801:UES458801 TUR458801:TUW458801 TKV458801:TLA458801 TAZ458801:TBE458801 SRD458801:SRI458801 SHH458801:SHM458801 RXL458801:RXQ458801 RNP458801:RNU458801 RDT458801:RDY458801 QTX458801:QUC458801 QKB458801:QKG458801 QAF458801:QAK458801 PQJ458801:PQO458801 PGN458801:PGS458801 OWR458801:OWW458801 OMV458801:ONA458801 OCZ458801:ODE458801 NTD458801:NTI458801 NJH458801:NJM458801 MZL458801:MZQ458801 MPP458801:MPU458801 MFT458801:MFY458801 LVX458801:LWC458801 LMB458801:LMG458801 LCF458801:LCK458801 KSJ458801:KSO458801 KIN458801:KIS458801 JYR458801:JYW458801 JOV458801:JPA458801 JEZ458801:JFE458801 IVD458801:IVI458801 ILH458801:ILM458801 IBL458801:IBQ458801 HRP458801:HRU458801 HHT458801:HHY458801 GXX458801:GYC458801 GOB458801:GOG458801 GEF458801:GEK458801 FUJ458801:FUO458801 FKN458801:FKS458801 FAR458801:FAW458801 EQV458801:ERA458801 EGZ458801:EHE458801 DXD458801:DXI458801 DNH458801:DNM458801 DDL458801:DDQ458801 CTP458801:CTU458801 CJT458801:CJY458801 BZX458801:CAC458801 BQB458801:BQG458801 BGF458801:BGK458801 AWJ458801:AWO458801 AMN458801:AMS458801 ACR458801:ACW458801 SV458801:TA458801 IZ458801:JE458801 D458801:I458801 WVL393265:WVQ393265 WLP393265:WLU393265 WBT393265:WBY393265 VRX393265:VSC393265 VIB393265:VIG393265 UYF393265:UYK393265 UOJ393265:UOO393265 UEN393265:UES393265 TUR393265:TUW393265 TKV393265:TLA393265 TAZ393265:TBE393265 SRD393265:SRI393265 SHH393265:SHM393265 RXL393265:RXQ393265 RNP393265:RNU393265 RDT393265:RDY393265 QTX393265:QUC393265 QKB393265:QKG393265 QAF393265:QAK393265 PQJ393265:PQO393265 PGN393265:PGS393265 OWR393265:OWW393265 OMV393265:ONA393265 OCZ393265:ODE393265 NTD393265:NTI393265 NJH393265:NJM393265 MZL393265:MZQ393265 MPP393265:MPU393265 MFT393265:MFY393265 LVX393265:LWC393265 LMB393265:LMG393265 LCF393265:LCK393265 KSJ393265:KSO393265 KIN393265:KIS393265 JYR393265:JYW393265 JOV393265:JPA393265 JEZ393265:JFE393265 IVD393265:IVI393265 ILH393265:ILM393265 IBL393265:IBQ393265 HRP393265:HRU393265 HHT393265:HHY393265 GXX393265:GYC393265 GOB393265:GOG393265 GEF393265:GEK393265 FUJ393265:FUO393265 FKN393265:FKS393265 FAR393265:FAW393265 EQV393265:ERA393265 EGZ393265:EHE393265 DXD393265:DXI393265 DNH393265:DNM393265 DDL393265:DDQ393265 CTP393265:CTU393265 CJT393265:CJY393265 BZX393265:CAC393265 BQB393265:BQG393265 BGF393265:BGK393265 AWJ393265:AWO393265 AMN393265:AMS393265 ACR393265:ACW393265 SV393265:TA393265 IZ393265:JE393265 D393265:I393265 WVL327729:WVQ327729 WLP327729:WLU327729 WBT327729:WBY327729 VRX327729:VSC327729 VIB327729:VIG327729 UYF327729:UYK327729 UOJ327729:UOO327729 UEN327729:UES327729 TUR327729:TUW327729 TKV327729:TLA327729 TAZ327729:TBE327729 SRD327729:SRI327729 SHH327729:SHM327729 RXL327729:RXQ327729 RNP327729:RNU327729 RDT327729:RDY327729 QTX327729:QUC327729 QKB327729:QKG327729 QAF327729:QAK327729 PQJ327729:PQO327729 PGN327729:PGS327729 OWR327729:OWW327729 OMV327729:ONA327729 OCZ327729:ODE327729 NTD327729:NTI327729 NJH327729:NJM327729 MZL327729:MZQ327729 MPP327729:MPU327729 MFT327729:MFY327729 LVX327729:LWC327729 LMB327729:LMG327729 LCF327729:LCK327729 KSJ327729:KSO327729 KIN327729:KIS327729 JYR327729:JYW327729 JOV327729:JPA327729 JEZ327729:JFE327729 IVD327729:IVI327729 ILH327729:ILM327729 IBL327729:IBQ327729 HRP327729:HRU327729 HHT327729:HHY327729 GXX327729:GYC327729 GOB327729:GOG327729 GEF327729:GEK327729 FUJ327729:FUO327729 FKN327729:FKS327729 FAR327729:FAW327729 EQV327729:ERA327729 EGZ327729:EHE327729 DXD327729:DXI327729 DNH327729:DNM327729 DDL327729:DDQ327729 CTP327729:CTU327729 CJT327729:CJY327729 BZX327729:CAC327729 BQB327729:BQG327729 BGF327729:BGK327729 AWJ327729:AWO327729 AMN327729:AMS327729 ACR327729:ACW327729 SV327729:TA327729 IZ327729:JE327729 D327729:I327729 WVL262193:WVQ262193 WLP262193:WLU262193 WBT262193:WBY262193 VRX262193:VSC262193 VIB262193:VIG262193 UYF262193:UYK262193 UOJ262193:UOO262193 UEN262193:UES262193 TUR262193:TUW262193 TKV262193:TLA262193 TAZ262193:TBE262193 SRD262193:SRI262193 SHH262193:SHM262193 RXL262193:RXQ262193 RNP262193:RNU262193 RDT262193:RDY262193 QTX262193:QUC262193 QKB262193:QKG262193 QAF262193:QAK262193 PQJ262193:PQO262193 PGN262193:PGS262193 OWR262193:OWW262193 OMV262193:ONA262193 OCZ262193:ODE262193 NTD262193:NTI262193 NJH262193:NJM262193 MZL262193:MZQ262193 MPP262193:MPU262193 MFT262193:MFY262193 LVX262193:LWC262193 LMB262193:LMG262193 LCF262193:LCK262193 KSJ262193:KSO262193 KIN262193:KIS262193 JYR262193:JYW262193 JOV262193:JPA262193 JEZ262193:JFE262193 IVD262193:IVI262193 ILH262193:ILM262193 IBL262193:IBQ262193 HRP262193:HRU262193 HHT262193:HHY262193 GXX262193:GYC262193 GOB262193:GOG262193 GEF262193:GEK262193 FUJ262193:FUO262193 FKN262193:FKS262193 FAR262193:FAW262193 EQV262193:ERA262193 EGZ262193:EHE262193 DXD262193:DXI262193 DNH262193:DNM262193 DDL262193:DDQ262193 CTP262193:CTU262193 CJT262193:CJY262193 BZX262193:CAC262193 BQB262193:BQG262193 BGF262193:BGK262193 AWJ262193:AWO262193 AMN262193:AMS262193 ACR262193:ACW262193 SV262193:TA262193 IZ262193:JE262193 D262193:I262193 WVL196657:WVQ196657 WLP196657:WLU196657 WBT196657:WBY196657 VRX196657:VSC196657 VIB196657:VIG196657 UYF196657:UYK196657 UOJ196657:UOO196657 UEN196657:UES196657 TUR196657:TUW196657 TKV196657:TLA196657 TAZ196657:TBE196657 SRD196657:SRI196657 SHH196657:SHM196657 RXL196657:RXQ196657 RNP196657:RNU196657 RDT196657:RDY196657 QTX196657:QUC196657 QKB196657:QKG196657 QAF196657:QAK196657 PQJ196657:PQO196657 PGN196657:PGS196657 OWR196657:OWW196657 OMV196657:ONA196657 OCZ196657:ODE196657 NTD196657:NTI196657 NJH196657:NJM196657 MZL196657:MZQ196657 MPP196657:MPU196657 MFT196657:MFY196657 LVX196657:LWC196657 LMB196657:LMG196657 LCF196657:LCK196657 KSJ196657:KSO196657 KIN196657:KIS196657 JYR196657:JYW196657 JOV196657:JPA196657 JEZ196657:JFE196657 IVD196657:IVI196657 ILH196657:ILM196657 IBL196657:IBQ196657 HRP196657:HRU196657 HHT196657:HHY196657 GXX196657:GYC196657 GOB196657:GOG196657 GEF196657:GEK196657 FUJ196657:FUO196657 FKN196657:FKS196657 FAR196657:FAW196657 EQV196657:ERA196657 EGZ196657:EHE196657 DXD196657:DXI196657 DNH196657:DNM196657 DDL196657:DDQ196657 CTP196657:CTU196657 CJT196657:CJY196657 BZX196657:CAC196657 BQB196657:BQG196657 BGF196657:BGK196657 AWJ196657:AWO196657 AMN196657:AMS196657 ACR196657:ACW196657 SV196657:TA196657 IZ196657:JE196657 D196657:I196657 WVL131121:WVQ131121 WLP131121:WLU131121 WBT131121:WBY131121 VRX131121:VSC131121 VIB131121:VIG131121 UYF131121:UYK131121 UOJ131121:UOO131121 UEN131121:UES131121 TUR131121:TUW131121 TKV131121:TLA131121 TAZ131121:TBE131121 SRD131121:SRI131121 SHH131121:SHM131121 RXL131121:RXQ131121 RNP131121:RNU131121 RDT131121:RDY131121 QTX131121:QUC131121 QKB131121:QKG131121 QAF131121:QAK131121 PQJ131121:PQO131121 PGN131121:PGS131121 OWR131121:OWW131121 OMV131121:ONA131121 OCZ131121:ODE131121 NTD131121:NTI131121 NJH131121:NJM131121 MZL131121:MZQ131121 MPP131121:MPU131121 MFT131121:MFY131121 LVX131121:LWC131121 LMB131121:LMG131121 LCF131121:LCK131121 KSJ131121:KSO131121 KIN131121:KIS131121 JYR131121:JYW131121 JOV131121:JPA131121 JEZ131121:JFE131121 IVD131121:IVI131121 ILH131121:ILM131121 IBL131121:IBQ131121 HRP131121:HRU131121 HHT131121:HHY131121 GXX131121:GYC131121 GOB131121:GOG131121 GEF131121:GEK131121 FUJ131121:FUO131121 FKN131121:FKS131121 FAR131121:FAW131121 EQV131121:ERA131121 EGZ131121:EHE131121 DXD131121:DXI131121 DNH131121:DNM131121 DDL131121:DDQ131121 CTP131121:CTU131121 CJT131121:CJY131121 BZX131121:CAC131121 BQB131121:BQG131121 BGF131121:BGK131121 AWJ131121:AWO131121 AMN131121:AMS131121 ACR131121:ACW131121 SV131121:TA131121 IZ131121:JE131121 D131121:I131121 WVL65585:WVQ65585 WLP65585:WLU65585 WBT65585:WBY65585 VRX65585:VSC65585 VIB65585:VIG65585 UYF65585:UYK65585 UOJ65585:UOO65585 UEN65585:UES65585 TUR65585:TUW65585 TKV65585:TLA65585 TAZ65585:TBE65585 SRD65585:SRI65585 SHH65585:SHM65585 RXL65585:RXQ65585 RNP65585:RNU65585 RDT65585:RDY65585 QTX65585:QUC65585 QKB65585:QKG65585 QAF65585:QAK65585 PQJ65585:PQO65585 PGN65585:PGS65585 OWR65585:OWW65585 OMV65585:ONA65585 OCZ65585:ODE65585 NTD65585:NTI65585 NJH65585:NJM65585 MZL65585:MZQ65585 MPP65585:MPU65585 MFT65585:MFY65585 LVX65585:LWC65585 LMB65585:LMG65585 LCF65585:LCK65585 KSJ65585:KSO65585 KIN65585:KIS65585 JYR65585:JYW65585 JOV65585:JPA65585 JEZ65585:JFE65585 IVD65585:IVI65585 ILH65585:ILM65585 IBL65585:IBQ65585 HRP65585:HRU65585 HHT65585:HHY65585 GXX65585:GYC65585 GOB65585:GOG65585 GEF65585:GEK65585 FUJ65585:FUO65585 FKN65585:FKS65585 FAR65585:FAW65585 EQV65585:ERA65585 EGZ65585:EHE65585 DXD65585:DXI65585 DNH65585:DNM65585 DDL65585:DDQ65585 CTP65585:CTU65585 CJT65585:CJY65585 BZX65585:CAC65585 BQB65585:BQG65585 BGF65585:BGK65585 AWJ65585:AWO65585 AMN65585:AMS65585 ACR65585:ACW65585 SV65585:TA65585 IZ65585:JE65585 D65585:I65585 IZ30:JE30 SV30:TA30 ACR30:ACW30 AMN30:AMS30 AWJ30:AWO30 BGF30:BGK30 BQB30:BQG30 BZX30:CAC30 CJT30:CJY30 CTP30:CTU30 DDL30:DDQ30 DNH30:DNM30 DXD30:DXI30 EGZ30:EHE30 EQV30:ERA30 FAR30:FAW30 FKN30:FKS30 FUJ30:FUO30 GEF30:GEK30 GOB30:GOG30 GXX30:GYC30 HHT30:HHY30 HRP30:HRU30 IBL30:IBQ30 ILH30:ILM30 IVD30:IVI30 JEZ30:JFE30 JOV30:JPA30 JYR30:JYW30 KIN30:KIS30 KSJ30:KSO30 LCF30:LCK30 LMB30:LMG30 LVX30:LWC30 MFT30:MFY30 MPP30:MPU30 MZL30:MZQ30 NJH30:NJM30 NTD30:NTI30 OCZ30:ODE30 OMV30:ONA30 OWR30:OWW30 PGN30:PGS30 PQJ30:PQO30 QAF30:QAK30 QKB30:QKG30 QTX30:QUC30 RDT30:RDY30 RNP30:RNU30 RXL30:RXQ30 SHH30:SHM30 SRD30:SRI30 TAZ30:TBE30 TKV30:TLA30 TUR30:TUW30 UEN30:UES30 UOJ30:UOO30 UYF30:UYK30 VIB30:VIG30 VRX30:VSC30 WBT30:WBY30 WLP30:WLU30 WVL30:WVQ30 WLP983089:WLU983089">
      <formula1>$O$9:$O$27</formula1>
    </dataValidation>
    <dataValidation type="list" allowBlank="1" showInputMessage="1" showErrorMessage="1" sqref="WVM983107:WVQ983107 WLQ983107:WLU983107 WBU983107:WBY983107 VRY983107:VSC983107 VIC983107:VIG983107 UYG983107:UYK983107 UOK983107:UOO983107 UEO983107:UES983107 TUS983107:TUW983107 TKW983107:TLA983107 TBA983107:TBE983107 SRE983107:SRI983107 SHI983107:SHM983107 RXM983107:RXQ983107 RNQ983107:RNU983107 RDU983107:RDY983107 QTY983107:QUC983107 QKC983107:QKG983107 QAG983107:QAK983107 PQK983107:PQO983107 PGO983107:PGS983107 OWS983107:OWW983107 OMW983107:ONA983107 ODA983107:ODE983107 NTE983107:NTI983107 NJI983107:NJM983107 MZM983107:MZQ983107 MPQ983107:MPU983107 MFU983107:MFY983107 LVY983107:LWC983107 LMC983107:LMG983107 LCG983107:LCK983107 KSK983107:KSO983107 KIO983107:KIS983107 JYS983107:JYW983107 JOW983107:JPA983107 JFA983107:JFE983107 IVE983107:IVI983107 ILI983107:ILM983107 IBM983107:IBQ983107 HRQ983107:HRU983107 HHU983107:HHY983107 GXY983107:GYC983107 GOC983107:GOG983107 GEG983107:GEK983107 FUK983107:FUO983107 FKO983107:FKS983107 FAS983107:FAW983107 EQW983107:ERA983107 EHA983107:EHE983107 DXE983107:DXI983107 DNI983107:DNM983107 DDM983107:DDQ983107 CTQ983107:CTU983107 CJU983107:CJY983107 BZY983107:CAC983107 BQC983107:BQG983107 BGG983107:BGK983107 AWK983107:AWO983107 AMO983107:AMS983107 ACS983107:ACW983107 SW983107:TA983107 JA983107:JE983107 E983107:I983107 WVM917571:WVQ917571 WLQ917571:WLU917571 WBU917571:WBY917571 VRY917571:VSC917571 VIC917571:VIG917571 UYG917571:UYK917571 UOK917571:UOO917571 UEO917571:UES917571 TUS917571:TUW917571 TKW917571:TLA917571 TBA917571:TBE917571 SRE917571:SRI917571 SHI917571:SHM917571 RXM917571:RXQ917571 RNQ917571:RNU917571 RDU917571:RDY917571 QTY917571:QUC917571 QKC917571:QKG917571 QAG917571:QAK917571 PQK917571:PQO917571 PGO917571:PGS917571 OWS917571:OWW917571 OMW917571:ONA917571 ODA917571:ODE917571 NTE917571:NTI917571 NJI917571:NJM917571 MZM917571:MZQ917571 MPQ917571:MPU917571 MFU917571:MFY917571 LVY917571:LWC917571 LMC917571:LMG917571 LCG917571:LCK917571 KSK917571:KSO917571 KIO917571:KIS917571 JYS917571:JYW917571 JOW917571:JPA917571 JFA917571:JFE917571 IVE917571:IVI917571 ILI917571:ILM917571 IBM917571:IBQ917571 HRQ917571:HRU917571 HHU917571:HHY917571 GXY917571:GYC917571 GOC917571:GOG917571 GEG917571:GEK917571 FUK917571:FUO917571 FKO917571:FKS917571 FAS917571:FAW917571 EQW917571:ERA917571 EHA917571:EHE917571 DXE917571:DXI917571 DNI917571:DNM917571 DDM917571:DDQ917571 CTQ917571:CTU917571 CJU917571:CJY917571 BZY917571:CAC917571 BQC917571:BQG917571 BGG917571:BGK917571 AWK917571:AWO917571 AMO917571:AMS917571 ACS917571:ACW917571 SW917571:TA917571 JA917571:JE917571 E917571:I917571 WVM852035:WVQ852035 WLQ852035:WLU852035 WBU852035:WBY852035 VRY852035:VSC852035 VIC852035:VIG852035 UYG852035:UYK852035 UOK852035:UOO852035 UEO852035:UES852035 TUS852035:TUW852035 TKW852035:TLA852035 TBA852035:TBE852035 SRE852035:SRI852035 SHI852035:SHM852035 RXM852035:RXQ852035 RNQ852035:RNU852035 RDU852035:RDY852035 QTY852035:QUC852035 QKC852035:QKG852035 QAG852035:QAK852035 PQK852035:PQO852035 PGO852035:PGS852035 OWS852035:OWW852035 OMW852035:ONA852035 ODA852035:ODE852035 NTE852035:NTI852035 NJI852035:NJM852035 MZM852035:MZQ852035 MPQ852035:MPU852035 MFU852035:MFY852035 LVY852035:LWC852035 LMC852035:LMG852035 LCG852035:LCK852035 KSK852035:KSO852035 KIO852035:KIS852035 JYS852035:JYW852035 JOW852035:JPA852035 JFA852035:JFE852035 IVE852035:IVI852035 ILI852035:ILM852035 IBM852035:IBQ852035 HRQ852035:HRU852035 HHU852035:HHY852035 GXY852035:GYC852035 GOC852035:GOG852035 GEG852035:GEK852035 FUK852035:FUO852035 FKO852035:FKS852035 FAS852035:FAW852035 EQW852035:ERA852035 EHA852035:EHE852035 DXE852035:DXI852035 DNI852035:DNM852035 DDM852035:DDQ852035 CTQ852035:CTU852035 CJU852035:CJY852035 BZY852035:CAC852035 BQC852035:BQG852035 BGG852035:BGK852035 AWK852035:AWO852035 AMO852035:AMS852035 ACS852035:ACW852035 SW852035:TA852035 JA852035:JE852035 E852035:I852035 WVM786499:WVQ786499 WLQ786499:WLU786499 WBU786499:WBY786499 VRY786499:VSC786499 VIC786499:VIG786499 UYG786499:UYK786499 UOK786499:UOO786499 UEO786499:UES786499 TUS786499:TUW786499 TKW786499:TLA786499 TBA786499:TBE786499 SRE786499:SRI786499 SHI786499:SHM786499 RXM786499:RXQ786499 RNQ786499:RNU786499 RDU786499:RDY786499 QTY786499:QUC786499 QKC786499:QKG786499 QAG786499:QAK786499 PQK786499:PQO786499 PGO786499:PGS786499 OWS786499:OWW786499 OMW786499:ONA786499 ODA786499:ODE786499 NTE786499:NTI786499 NJI786499:NJM786499 MZM786499:MZQ786499 MPQ786499:MPU786499 MFU786499:MFY786499 LVY786499:LWC786499 LMC786499:LMG786499 LCG786499:LCK786499 KSK786499:KSO786499 KIO786499:KIS786499 JYS786499:JYW786499 JOW786499:JPA786499 JFA786499:JFE786499 IVE786499:IVI786499 ILI786499:ILM786499 IBM786499:IBQ786499 HRQ786499:HRU786499 HHU786499:HHY786499 GXY786499:GYC786499 GOC786499:GOG786499 GEG786499:GEK786499 FUK786499:FUO786499 FKO786499:FKS786499 FAS786499:FAW786499 EQW786499:ERA786499 EHA786499:EHE786499 DXE786499:DXI786499 DNI786499:DNM786499 DDM786499:DDQ786499 CTQ786499:CTU786499 CJU786499:CJY786499 BZY786499:CAC786499 BQC786499:BQG786499 BGG786499:BGK786499 AWK786499:AWO786499 AMO786499:AMS786499 ACS786499:ACW786499 SW786499:TA786499 JA786499:JE786499 E786499:I786499 WVM720963:WVQ720963 WLQ720963:WLU720963 WBU720963:WBY720963 VRY720963:VSC720963 VIC720963:VIG720963 UYG720963:UYK720963 UOK720963:UOO720963 UEO720963:UES720963 TUS720963:TUW720963 TKW720963:TLA720963 TBA720963:TBE720963 SRE720963:SRI720963 SHI720963:SHM720963 RXM720963:RXQ720963 RNQ720963:RNU720963 RDU720963:RDY720963 QTY720963:QUC720963 QKC720963:QKG720963 QAG720963:QAK720963 PQK720963:PQO720963 PGO720963:PGS720963 OWS720963:OWW720963 OMW720963:ONA720963 ODA720963:ODE720963 NTE720963:NTI720963 NJI720963:NJM720963 MZM720963:MZQ720963 MPQ720963:MPU720963 MFU720963:MFY720963 LVY720963:LWC720963 LMC720963:LMG720963 LCG720963:LCK720963 KSK720963:KSO720963 KIO720963:KIS720963 JYS720963:JYW720963 JOW720963:JPA720963 JFA720963:JFE720963 IVE720963:IVI720963 ILI720963:ILM720963 IBM720963:IBQ720963 HRQ720963:HRU720963 HHU720963:HHY720963 GXY720963:GYC720963 GOC720963:GOG720963 GEG720963:GEK720963 FUK720963:FUO720963 FKO720963:FKS720963 FAS720963:FAW720963 EQW720963:ERA720963 EHA720963:EHE720963 DXE720963:DXI720963 DNI720963:DNM720963 DDM720963:DDQ720963 CTQ720963:CTU720963 CJU720963:CJY720963 BZY720963:CAC720963 BQC720963:BQG720963 BGG720963:BGK720963 AWK720963:AWO720963 AMO720963:AMS720963 ACS720963:ACW720963 SW720963:TA720963 JA720963:JE720963 E720963:I720963 WVM655427:WVQ655427 WLQ655427:WLU655427 WBU655427:WBY655427 VRY655427:VSC655427 VIC655427:VIG655427 UYG655427:UYK655427 UOK655427:UOO655427 UEO655427:UES655427 TUS655427:TUW655427 TKW655427:TLA655427 TBA655427:TBE655427 SRE655427:SRI655427 SHI655427:SHM655427 RXM655427:RXQ655427 RNQ655427:RNU655427 RDU655427:RDY655427 QTY655427:QUC655427 QKC655427:QKG655427 QAG655427:QAK655427 PQK655427:PQO655427 PGO655427:PGS655427 OWS655427:OWW655427 OMW655427:ONA655427 ODA655427:ODE655427 NTE655427:NTI655427 NJI655427:NJM655427 MZM655427:MZQ655427 MPQ655427:MPU655427 MFU655427:MFY655427 LVY655427:LWC655427 LMC655427:LMG655427 LCG655427:LCK655427 KSK655427:KSO655427 KIO655427:KIS655427 JYS655427:JYW655427 JOW655427:JPA655427 JFA655427:JFE655427 IVE655427:IVI655427 ILI655427:ILM655427 IBM655427:IBQ655427 HRQ655427:HRU655427 HHU655427:HHY655427 GXY655427:GYC655427 GOC655427:GOG655427 GEG655427:GEK655427 FUK655427:FUO655427 FKO655427:FKS655427 FAS655427:FAW655427 EQW655427:ERA655427 EHA655427:EHE655427 DXE655427:DXI655427 DNI655427:DNM655427 DDM655427:DDQ655427 CTQ655427:CTU655427 CJU655427:CJY655427 BZY655427:CAC655427 BQC655427:BQG655427 BGG655427:BGK655427 AWK655427:AWO655427 AMO655427:AMS655427 ACS655427:ACW655427 SW655427:TA655427 JA655427:JE655427 E655427:I655427 WVM589891:WVQ589891 WLQ589891:WLU589891 WBU589891:WBY589891 VRY589891:VSC589891 VIC589891:VIG589891 UYG589891:UYK589891 UOK589891:UOO589891 UEO589891:UES589891 TUS589891:TUW589891 TKW589891:TLA589891 TBA589891:TBE589891 SRE589891:SRI589891 SHI589891:SHM589891 RXM589891:RXQ589891 RNQ589891:RNU589891 RDU589891:RDY589891 QTY589891:QUC589891 QKC589891:QKG589891 QAG589891:QAK589891 PQK589891:PQO589891 PGO589891:PGS589891 OWS589891:OWW589891 OMW589891:ONA589891 ODA589891:ODE589891 NTE589891:NTI589891 NJI589891:NJM589891 MZM589891:MZQ589891 MPQ589891:MPU589891 MFU589891:MFY589891 LVY589891:LWC589891 LMC589891:LMG589891 LCG589891:LCK589891 KSK589891:KSO589891 KIO589891:KIS589891 JYS589891:JYW589891 JOW589891:JPA589891 JFA589891:JFE589891 IVE589891:IVI589891 ILI589891:ILM589891 IBM589891:IBQ589891 HRQ589891:HRU589891 HHU589891:HHY589891 GXY589891:GYC589891 GOC589891:GOG589891 GEG589891:GEK589891 FUK589891:FUO589891 FKO589891:FKS589891 FAS589891:FAW589891 EQW589891:ERA589891 EHA589891:EHE589891 DXE589891:DXI589891 DNI589891:DNM589891 DDM589891:DDQ589891 CTQ589891:CTU589891 CJU589891:CJY589891 BZY589891:CAC589891 BQC589891:BQG589891 BGG589891:BGK589891 AWK589891:AWO589891 AMO589891:AMS589891 ACS589891:ACW589891 SW589891:TA589891 JA589891:JE589891 E589891:I589891 WVM524355:WVQ524355 WLQ524355:WLU524355 WBU524355:WBY524355 VRY524355:VSC524355 VIC524355:VIG524355 UYG524355:UYK524355 UOK524355:UOO524355 UEO524355:UES524355 TUS524355:TUW524355 TKW524355:TLA524355 TBA524355:TBE524355 SRE524355:SRI524355 SHI524355:SHM524355 RXM524355:RXQ524355 RNQ524355:RNU524355 RDU524355:RDY524355 QTY524355:QUC524355 QKC524355:QKG524355 QAG524355:QAK524355 PQK524355:PQO524355 PGO524355:PGS524355 OWS524355:OWW524355 OMW524355:ONA524355 ODA524355:ODE524355 NTE524355:NTI524355 NJI524355:NJM524355 MZM524355:MZQ524355 MPQ524355:MPU524355 MFU524355:MFY524355 LVY524355:LWC524355 LMC524355:LMG524355 LCG524355:LCK524355 KSK524355:KSO524355 KIO524355:KIS524355 JYS524355:JYW524355 JOW524355:JPA524355 JFA524355:JFE524355 IVE524355:IVI524355 ILI524355:ILM524355 IBM524355:IBQ524355 HRQ524355:HRU524355 HHU524355:HHY524355 GXY524355:GYC524355 GOC524355:GOG524355 GEG524355:GEK524355 FUK524355:FUO524355 FKO524355:FKS524355 FAS524355:FAW524355 EQW524355:ERA524355 EHA524355:EHE524355 DXE524355:DXI524355 DNI524355:DNM524355 DDM524355:DDQ524355 CTQ524355:CTU524355 CJU524355:CJY524355 BZY524355:CAC524355 BQC524355:BQG524355 BGG524355:BGK524355 AWK524355:AWO524355 AMO524355:AMS524355 ACS524355:ACW524355 SW524355:TA524355 JA524355:JE524355 E524355:I524355 WVM458819:WVQ458819 WLQ458819:WLU458819 WBU458819:WBY458819 VRY458819:VSC458819 VIC458819:VIG458819 UYG458819:UYK458819 UOK458819:UOO458819 UEO458819:UES458819 TUS458819:TUW458819 TKW458819:TLA458819 TBA458819:TBE458819 SRE458819:SRI458819 SHI458819:SHM458819 RXM458819:RXQ458819 RNQ458819:RNU458819 RDU458819:RDY458819 QTY458819:QUC458819 QKC458819:QKG458819 QAG458819:QAK458819 PQK458819:PQO458819 PGO458819:PGS458819 OWS458819:OWW458819 OMW458819:ONA458819 ODA458819:ODE458819 NTE458819:NTI458819 NJI458819:NJM458819 MZM458819:MZQ458819 MPQ458819:MPU458819 MFU458819:MFY458819 LVY458819:LWC458819 LMC458819:LMG458819 LCG458819:LCK458819 KSK458819:KSO458819 KIO458819:KIS458819 JYS458819:JYW458819 JOW458819:JPA458819 JFA458819:JFE458819 IVE458819:IVI458819 ILI458819:ILM458819 IBM458819:IBQ458819 HRQ458819:HRU458819 HHU458819:HHY458819 GXY458819:GYC458819 GOC458819:GOG458819 GEG458819:GEK458819 FUK458819:FUO458819 FKO458819:FKS458819 FAS458819:FAW458819 EQW458819:ERA458819 EHA458819:EHE458819 DXE458819:DXI458819 DNI458819:DNM458819 DDM458819:DDQ458819 CTQ458819:CTU458819 CJU458819:CJY458819 BZY458819:CAC458819 BQC458819:BQG458819 BGG458819:BGK458819 AWK458819:AWO458819 AMO458819:AMS458819 ACS458819:ACW458819 SW458819:TA458819 JA458819:JE458819 E458819:I458819 WVM393283:WVQ393283 WLQ393283:WLU393283 WBU393283:WBY393283 VRY393283:VSC393283 VIC393283:VIG393283 UYG393283:UYK393283 UOK393283:UOO393283 UEO393283:UES393283 TUS393283:TUW393283 TKW393283:TLA393283 TBA393283:TBE393283 SRE393283:SRI393283 SHI393283:SHM393283 RXM393283:RXQ393283 RNQ393283:RNU393283 RDU393283:RDY393283 QTY393283:QUC393283 QKC393283:QKG393283 QAG393283:QAK393283 PQK393283:PQO393283 PGO393283:PGS393283 OWS393283:OWW393283 OMW393283:ONA393283 ODA393283:ODE393283 NTE393283:NTI393283 NJI393283:NJM393283 MZM393283:MZQ393283 MPQ393283:MPU393283 MFU393283:MFY393283 LVY393283:LWC393283 LMC393283:LMG393283 LCG393283:LCK393283 KSK393283:KSO393283 KIO393283:KIS393283 JYS393283:JYW393283 JOW393283:JPA393283 JFA393283:JFE393283 IVE393283:IVI393283 ILI393283:ILM393283 IBM393283:IBQ393283 HRQ393283:HRU393283 HHU393283:HHY393283 GXY393283:GYC393283 GOC393283:GOG393283 GEG393283:GEK393283 FUK393283:FUO393283 FKO393283:FKS393283 FAS393283:FAW393283 EQW393283:ERA393283 EHA393283:EHE393283 DXE393283:DXI393283 DNI393283:DNM393283 DDM393283:DDQ393283 CTQ393283:CTU393283 CJU393283:CJY393283 BZY393283:CAC393283 BQC393283:BQG393283 BGG393283:BGK393283 AWK393283:AWO393283 AMO393283:AMS393283 ACS393283:ACW393283 SW393283:TA393283 JA393283:JE393283 E393283:I393283 WVM327747:WVQ327747 WLQ327747:WLU327747 WBU327747:WBY327747 VRY327747:VSC327747 VIC327747:VIG327747 UYG327747:UYK327747 UOK327747:UOO327747 UEO327747:UES327747 TUS327747:TUW327747 TKW327747:TLA327747 TBA327747:TBE327747 SRE327747:SRI327747 SHI327747:SHM327747 RXM327747:RXQ327747 RNQ327747:RNU327747 RDU327747:RDY327747 QTY327747:QUC327747 QKC327747:QKG327747 QAG327747:QAK327747 PQK327747:PQO327747 PGO327747:PGS327747 OWS327747:OWW327747 OMW327747:ONA327747 ODA327747:ODE327747 NTE327747:NTI327747 NJI327747:NJM327747 MZM327747:MZQ327747 MPQ327747:MPU327747 MFU327747:MFY327747 LVY327747:LWC327747 LMC327747:LMG327747 LCG327747:LCK327747 KSK327747:KSO327747 KIO327747:KIS327747 JYS327747:JYW327747 JOW327747:JPA327747 JFA327747:JFE327747 IVE327747:IVI327747 ILI327747:ILM327747 IBM327747:IBQ327747 HRQ327747:HRU327747 HHU327747:HHY327747 GXY327747:GYC327747 GOC327747:GOG327747 GEG327747:GEK327747 FUK327747:FUO327747 FKO327747:FKS327747 FAS327747:FAW327747 EQW327747:ERA327747 EHA327747:EHE327747 DXE327747:DXI327747 DNI327747:DNM327747 DDM327747:DDQ327747 CTQ327747:CTU327747 CJU327747:CJY327747 BZY327747:CAC327747 BQC327747:BQG327747 BGG327747:BGK327747 AWK327747:AWO327747 AMO327747:AMS327747 ACS327747:ACW327747 SW327747:TA327747 JA327747:JE327747 E327747:I327747 WVM262211:WVQ262211 WLQ262211:WLU262211 WBU262211:WBY262211 VRY262211:VSC262211 VIC262211:VIG262211 UYG262211:UYK262211 UOK262211:UOO262211 UEO262211:UES262211 TUS262211:TUW262211 TKW262211:TLA262211 TBA262211:TBE262211 SRE262211:SRI262211 SHI262211:SHM262211 RXM262211:RXQ262211 RNQ262211:RNU262211 RDU262211:RDY262211 QTY262211:QUC262211 QKC262211:QKG262211 QAG262211:QAK262211 PQK262211:PQO262211 PGO262211:PGS262211 OWS262211:OWW262211 OMW262211:ONA262211 ODA262211:ODE262211 NTE262211:NTI262211 NJI262211:NJM262211 MZM262211:MZQ262211 MPQ262211:MPU262211 MFU262211:MFY262211 LVY262211:LWC262211 LMC262211:LMG262211 LCG262211:LCK262211 KSK262211:KSO262211 KIO262211:KIS262211 JYS262211:JYW262211 JOW262211:JPA262211 JFA262211:JFE262211 IVE262211:IVI262211 ILI262211:ILM262211 IBM262211:IBQ262211 HRQ262211:HRU262211 HHU262211:HHY262211 GXY262211:GYC262211 GOC262211:GOG262211 GEG262211:GEK262211 FUK262211:FUO262211 FKO262211:FKS262211 FAS262211:FAW262211 EQW262211:ERA262211 EHA262211:EHE262211 DXE262211:DXI262211 DNI262211:DNM262211 DDM262211:DDQ262211 CTQ262211:CTU262211 CJU262211:CJY262211 BZY262211:CAC262211 BQC262211:BQG262211 BGG262211:BGK262211 AWK262211:AWO262211 AMO262211:AMS262211 ACS262211:ACW262211 SW262211:TA262211 JA262211:JE262211 E262211:I262211 WVM196675:WVQ196675 WLQ196675:WLU196675 WBU196675:WBY196675 VRY196675:VSC196675 VIC196675:VIG196675 UYG196675:UYK196675 UOK196675:UOO196675 UEO196675:UES196675 TUS196675:TUW196675 TKW196675:TLA196675 TBA196675:TBE196675 SRE196675:SRI196675 SHI196675:SHM196675 RXM196675:RXQ196675 RNQ196675:RNU196675 RDU196675:RDY196675 QTY196675:QUC196675 QKC196675:QKG196675 QAG196675:QAK196675 PQK196675:PQO196675 PGO196675:PGS196675 OWS196675:OWW196675 OMW196675:ONA196675 ODA196675:ODE196675 NTE196675:NTI196675 NJI196675:NJM196675 MZM196675:MZQ196675 MPQ196675:MPU196675 MFU196675:MFY196675 LVY196675:LWC196675 LMC196675:LMG196675 LCG196675:LCK196675 KSK196675:KSO196675 KIO196675:KIS196675 JYS196675:JYW196675 JOW196675:JPA196675 JFA196675:JFE196675 IVE196675:IVI196675 ILI196675:ILM196675 IBM196675:IBQ196675 HRQ196675:HRU196675 HHU196675:HHY196675 GXY196675:GYC196675 GOC196675:GOG196675 GEG196675:GEK196675 FUK196675:FUO196675 FKO196675:FKS196675 FAS196675:FAW196675 EQW196675:ERA196675 EHA196675:EHE196675 DXE196675:DXI196675 DNI196675:DNM196675 DDM196675:DDQ196675 CTQ196675:CTU196675 CJU196675:CJY196675 BZY196675:CAC196675 BQC196675:BQG196675 BGG196675:BGK196675 AWK196675:AWO196675 AMO196675:AMS196675 ACS196675:ACW196675 SW196675:TA196675 JA196675:JE196675 E196675:I196675 WVM131139:WVQ131139 WLQ131139:WLU131139 WBU131139:WBY131139 VRY131139:VSC131139 VIC131139:VIG131139 UYG131139:UYK131139 UOK131139:UOO131139 UEO131139:UES131139 TUS131139:TUW131139 TKW131139:TLA131139 TBA131139:TBE131139 SRE131139:SRI131139 SHI131139:SHM131139 RXM131139:RXQ131139 RNQ131139:RNU131139 RDU131139:RDY131139 QTY131139:QUC131139 QKC131139:QKG131139 QAG131139:QAK131139 PQK131139:PQO131139 PGO131139:PGS131139 OWS131139:OWW131139 OMW131139:ONA131139 ODA131139:ODE131139 NTE131139:NTI131139 NJI131139:NJM131139 MZM131139:MZQ131139 MPQ131139:MPU131139 MFU131139:MFY131139 LVY131139:LWC131139 LMC131139:LMG131139 LCG131139:LCK131139 KSK131139:KSO131139 KIO131139:KIS131139 JYS131139:JYW131139 JOW131139:JPA131139 JFA131139:JFE131139 IVE131139:IVI131139 ILI131139:ILM131139 IBM131139:IBQ131139 HRQ131139:HRU131139 HHU131139:HHY131139 GXY131139:GYC131139 GOC131139:GOG131139 GEG131139:GEK131139 FUK131139:FUO131139 FKO131139:FKS131139 FAS131139:FAW131139 EQW131139:ERA131139 EHA131139:EHE131139 DXE131139:DXI131139 DNI131139:DNM131139 DDM131139:DDQ131139 CTQ131139:CTU131139 CJU131139:CJY131139 BZY131139:CAC131139 BQC131139:BQG131139 BGG131139:BGK131139 AWK131139:AWO131139 AMO131139:AMS131139 ACS131139:ACW131139 SW131139:TA131139 JA131139:JE131139 E131139:I131139 WVM65603:WVQ65603 WLQ65603:WLU65603 WBU65603:WBY65603 VRY65603:VSC65603 VIC65603:VIG65603 UYG65603:UYK65603 UOK65603:UOO65603 UEO65603:UES65603 TUS65603:TUW65603 TKW65603:TLA65603 TBA65603:TBE65603 SRE65603:SRI65603 SHI65603:SHM65603 RXM65603:RXQ65603 RNQ65603:RNU65603 RDU65603:RDY65603 QTY65603:QUC65603 QKC65603:QKG65603 QAG65603:QAK65603 PQK65603:PQO65603 PGO65603:PGS65603 OWS65603:OWW65603 OMW65603:ONA65603 ODA65603:ODE65603 NTE65603:NTI65603 NJI65603:NJM65603 MZM65603:MZQ65603 MPQ65603:MPU65603 MFU65603:MFY65603 LVY65603:LWC65603 LMC65603:LMG65603 LCG65603:LCK65603 KSK65603:KSO65603 KIO65603:KIS65603 JYS65603:JYW65603 JOW65603:JPA65603 JFA65603:JFE65603 IVE65603:IVI65603 ILI65603:ILM65603 IBM65603:IBQ65603 HRQ65603:HRU65603 HHU65603:HHY65603 GXY65603:GYC65603 GOC65603:GOG65603 GEG65603:GEK65603 FUK65603:FUO65603 FKO65603:FKS65603 FAS65603:FAW65603 EQW65603:ERA65603 EHA65603:EHE65603 DXE65603:DXI65603 DNI65603:DNM65603 DDM65603:DDQ65603 CTQ65603:CTU65603 CJU65603:CJY65603 BZY65603:CAC65603 BQC65603:BQG65603 BGG65603:BGK65603 AWK65603:AWO65603 AMO65603:AMS65603 ACS65603:ACW65603 SW65603:TA65603 JA65603:JE65603 E65603:I65603 JA52:JE52 SW52:TA52 ACS52:ACW52 AMO52:AMS52 AWK52:AWO52 BGG52:BGK52 BQC52:BQG52 BZY52:CAC52 CJU52:CJY52 CTQ52:CTU52 DDM52:DDQ52 DNI52:DNM52 DXE52:DXI52 EHA52:EHE52 EQW52:ERA52 FAS52:FAW52 FKO52:FKS52 FUK52:FUO52 GEG52:GEK52 GOC52:GOG52 GXY52:GYC52 HHU52:HHY52 HRQ52:HRU52 IBM52:IBQ52 ILI52:ILM52 IVE52:IVI52 JFA52:JFE52 JOW52:JPA52 JYS52:JYW52 KIO52:KIS52 KSK52:KSO52 LCG52:LCK52 LMC52:LMG52 LVY52:LWC52 MFU52:MFY52 MPQ52:MPU52 MZM52:MZQ52 NJI52:NJM52 NTE52:NTI52 ODA52:ODE52 OMW52:ONA52 OWS52:OWW52 PGO52:PGS52 PQK52:PQO52 QAG52:QAK52 QKC52:QKG52 QTY52:QUC52 RDU52:RDY52 RNQ52:RNU52 RXM52:RXQ52 SHI52:SHM52 SRE52:SRI52 TBA52:TBE52 TKW52:TLA52 TUS52:TUW52 UEO52:UES52 UOK52:UOO52 UYG52:UYK52 VIC52:VIG52 VRY52:VSC52 WBU52:WBY52 WLQ52:WLU52 WVM52:WVQ52 E52:I52">
      <formula1>$S$9:$S$11</formula1>
    </dataValidation>
    <dataValidation type="list" allowBlank="1" showInputMessage="1" showErrorMessage="1" sqref="WVQ983117:WVQ983121 WLU983117:WLU983121 WBY983117:WBY983121 VSC983117:VSC983121 VIG983117:VIG983121 UYK983117:UYK983121 UOO983117:UOO983121 UES983117:UES983121 TUW983117:TUW983121 TLA983117:TLA983121 TBE983117:TBE983121 SRI983117:SRI983121 SHM983117:SHM983121 RXQ983117:RXQ983121 RNU983117:RNU983121 RDY983117:RDY983121 QUC983117:QUC983121 QKG983117:QKG983121 QAK983117:QAK983121 PQO983117:PQO983121 PGS983117:PGS983121 OWW983117:OWW983121 ONA983117:ONA983121 ODE983117:ODE983121 NTI983117:NTI983121 NJM983117:NJM983121 MZQ983117:MZQ983121 MPU983117:MPU983121 MFY983117:MFY983121 LWC983117:LWC983121 LMG983117:LMG983121 LCK983117:LCK983121 KSO983117:KSO983121 KIS983117:KIS983121 JYW983117:JYW983121 JPA983117:JPA983121 JFE983117:JFE983121 IVI983117:IVI983121 ILM983117:ILM983121 IBQ983117:IBQ983121 HRU983117:HRU983121 HHY983117:HHY983121 GYC983117:GYC983121 GOG983117:GOG983121 GEK983117:GEK983121 FUO983117:FUO983121 FKS983117:FKS983121 FAW983117:FAW983121 ERA983117:ERA983121 EHE983117:EHE983121 DXI983117:DXI983121 DNM983117:DNM983121 DDQ983117:DDQ983121 CTU983117:CTU983121 CJY983117:CJY983121 CAC983117:CAC983121 BQG983117:BQG983121 BGK983117:BGK983121 AWO983117:AWO983121 AMS983117:AMS983121 ACW983117:ACW983121 TA983117:TA983121 JE983117:JE983121 I983117:I983121 WVQ917581:WVQ917585 WLU917581:WLU917585 WBY917581:WBY917585 VSC917581:VSC917585 VIG917581:VIG917585 UYK917581:UYK917585 UOO917581:UOO917585 UES917581:UES917585 TUW917581:TUW917585 TLA917581:TLA917585 TBE917581:TBE917585 SRI917581:SRI917585 SHM917581:SHM917585 RXQ917581:RXQ917585 RNU917581:RNU917585 RDY917581:RDY917585 QUC917581:QUC917585 QKG917581:QKG917585 QAK917581:QAK917585 PQO917581:PQO917585 PGS917581:PGS917585 OWW917581:OWW917585 ONA917581:ONA917585 ODE917581:ODE917585 NTI917581:NTI917585 NJM917581:NJM917585 MZQ917581:MZQ917585 MPU917581:MPU917585 MFY917581:MFY917585 LWC917581:LWC917585 LMG917581:LMG917585 LCK917581:LCK917585 KSO917581:KSO917585 KIS917581:KIS917585 JYW917581:JYW917585 JPA917581:JPA917585 JFE917581:JFE917585 IVI917581:IVI917585 ILM917581:ILM917585 IBQ917581:IBQ917585 HRU917581:HRU917585 HHY917581:HHY917585 GYC917581:GYC917585 GOG917581:GOG917585 GEK917581:GEK917585 FUO917581:FUO917585 FKS917581:FKS917585 FAW917581:FAW917585 ERA917581:ERA917585 EHE917581:EHE917585 DXI917581:DXI917585 DNM917581:DNM917585 DDQ917581:DDQ917585 CTU917581:CTU917585 CJY917581:CJY917585 CAC917581:CAC917585 BQG917581:BQG917585 BGK917581:BGK917585 AWO917581:AWO917585 AMS917581:AMS917585 ACW917581:ACW917585 TA917581:TA917585 JE917581:JE917585 I917581:I917585 WVQ852045:WVQ852049 WLU852045:WLU852049 WBY852045:WBY852049 VSC852045:VSC852049 VIG852045:VIG852049 UYK852045:UYK852049 UOO852045:UOO852049 UES852045:UES852049 TUW852045:TUW852049 TLA852045:TLA852049 TBE852045:TBE852049 SRI852045:SRI852049 SHM852045:SHM852049 RXQ852045:RXQ852049 RNU852045:RNU852049 RDY852045:RDY852049 QUC852045:QUC852049 QKG852045:QKG852049 QAK852045:QAK852049 PQO852045:PQO852049 PGS852045:PGS852049 OWW852045:OWW852049 ONA852045:ONA852049 ODE852045:ODE852049 NTI852045:NTI852049 NJM852045:NJM852049 MZQ852045:MZQ852049 MPU852045:MPU852049 MFY852045:MFY852049 LWC852045:LWC852049 LMG852045:LMG852049 LCK852045:LCK852049 KSO852045:KSO852049 KIS852045:KIS852049 JYW852045:JYW852049 JPA852045:JPA852049 JFE852045:JFE852049 IVI852045:IVI852049 ILM852045:ILM852049 IBQ852045:IBQ852049 HRU852045:HRU852049 HHY852045:HHY852049 GYC852045:GYC852049 GOG852045:GOG852049 GEK852045:GEK852049 FUO852045:FUO852049 FKS852045:FKS852049 FAW852045:FAW852049 ERA852045:ERA852049 EHE852045:EHE852049 DXI852045:DXI852049 DNM852045:DNM852049 DDQ852045:DDQ852049 CTU852045:CTU852049 CJY852045:CJY852049 CAC852045:CAC852049 BQG852045:BQG852049 BGK852045:BGK852049 AWO852045:AWO852049 AMS852045:AMS852049 ACW852045:ACW852049 TA852045:TA852049 JE852045:JE852049 I852045:I852049 WVQ786509:WVQ786513 WLU786509:WLU786513 WBY786509:WBY786513 VSC786509:VSC786513 VIG786509:VIG786513 UYK786509:UYK786513 UOO786509:UOO786513 UES786509:UES786513 TUW786509:TUW786513 TLA786509:TLA786513 TBE786509:TBE786513 SRI786509:SRI786513 SHM786509:SHM786513 RXQ786509:RXQ786513 RNU786509:RNU786513 RDY786509:RDY786513 QUC786509:QUC786513 QKG786509:QKG786513 QAK786509:QAK786513 PQO786509:PQO786513 PGS786509:PGS786513 OWW786509:OWW786513 ONA786509:ONA786513 ODE786509:ODE786513 NTI786509:NTI786513 NJM786509:NJM786513 MZQ786509:MZQ786513 MPU786509:MPU786513 MFY786509:MFY786513 LWC786509:LWC786513 LMG786509:LMG786513 LCK786509:LCK786513 KSO786509:KSO786513 KIS786509:KIS786513 JYW786509:JYW786513 JPA786509:JPA786513 JFE786509:JFE786513 IVI786509:IVI786513 ILM786509:ILM786513 IBQ786509:IBQ786513 HRU786509:HRU786513 HHY786509:HHY786513 GYC786509:GYC786513 GOG786509:GOG786513 GEK786509:GEK786513 FUO786509:FUO786513 FKS786509:FKS786513 FAW786509:FAW786513 ERA786509:ERA786513 EHE786509:EHE786513 DXI786509:DXI786513 DNM786509:DNM786513 DDQ786509:DDQ786513 CTU786509:CTU786513 CJY786509:CJY786513 CAC786509:CAC786513 BQG786509:BQG786513 BGK786509:BGK786513 AWO786509:AWO786513 AMS786509:AMS786513 ACW786509:ACW786513 TA786509:TA786513 JE786509:JE786513 I786509:I786513 WVQ720973:WVQ720977 WLU720973:WLU720977 WBY720973:WBY720977 VSC720973:VSC720977 VIG720973:VIG720977 UYK720973:UYK720977 UOO720973:UOO720977 UES720973:UES720977 TUW720973:TUW720977 TLA720973:TLA720977 TBE720973:TBE720977 SRI720973:SRI720977 SHM720973:SHM720977 RXQ720973:RXQ720977 RNU720973:RNU720977 RDY720973:RDY720977 QUC720973:QUC720977 QKG720973:QKG720977 QAK720973:QAK720977 PQO720973:PQO720977 PGS720973:PGS720977 OWW720973:OWW720977 ONA720973:ONA720977 ODE720973:ODE720977 NTI720973:NTI720977 NJM720973:NJM720977 MZQ720973:MZQ720977 MPU720973:MPU720977 MFY720973:MFY720977 LWC720973:LWC720977 LMG720973:LMG720977 LCK720973:LCK720977 KSO720973:KSO720977 KIS720973:KIS720977 JYW720973:JYW720977 JPA720973:JPA720977 JFE720973:JFE720977 IVI720973:IVI720977 ILM720973:ILM720977 IBQ720973:IBQ720977 HRU720973:HRU720977 HHY720973:HHY720977 GYC720973:GYC720977 GOG720973:GOG720977 GEK720973:GEK720977 FUO720973:FUO720977 FKS720973:FKS720977 FAW720973:FAW720977 ERA720973:ERA720977 EHE720973:EHE720977 DXI720973:DXI720977 DNM720973:DNM720977 DDQ720973:DDQ720977 CTU720973:CTU720977 CJY720973:CJY720977 CAC720973:CAC720977 BQG720973:BQG720977 BGK720973:BGK720977 AWO720973:AWO720977 AMS720973:AMS720977 ACW720973:ACW720977 TA720973:TA720977 JE720973:JE720977 I720973:I720977 WVQ655437:WVQ655441 WLU655437:WLU655441 WBY655437:WBY655441 VSC655437:VSC655441 VIG655437:VIG655441 UYK655437:UYK655441 UOO655437:UOO655441 UES655437:UES655441 TUW655437:TUW655441 TLA655437:TLA655441 TBE655437:TBE655441 SRI655437:SRI655441 SHM655437:SHM655441 RXQ655437:RXQ655441 RNU655437:RNU655441 RDY655437:RDY655441 QUC655437:QUC655441 QKG655437:QKG655441 QAK655437:QAK655441 PQO655437:PQO655441 PGS655437:PGS655441 OWW655437:OWW655441 ONA655437:ONA655441 ODE655437:ODE655441 NTI655437:NTI655441 NJM655437:NJM655441 MZQ655437:MZQ655441 MPU655437:MPU655441 MFY655437:MFY655441 LWC655437:LWC655441 LMG655437:LMG655441 LCK655437:LCK655441 KSO655437:KSO655441 KIS655437:KIS655441 JYW655437:JYW655441 JPA655437:JPA655441 JFE655437:JFE655441 IVI655437:IVI655441 ILM655437:ILM655441 IBQ655437:IBQ655441 HRU655437:HRU655441 HHY655437:HHY655441 GYC655437:GYC655441 GOG655437:GOG655441 GEK655437:GEK655441 FUO655437:FUO655441 FKS655437:FKS655441 FAW655437:FAW655441 ERA655437:ERA655441 EHE655437:EHE655441 DXI655437:DXI655441 DNM655437:DNM655441 DDQ655437:DDQ655441 CTU655437:CTU655441 CJY655437:CJY655441 CAC655437:CAC655441 BQG655437:BQG655441 BGK655437:BGK655441 AWO655437:AWO655441 AMS655437:AMS655441 ACW655437:ACW655441 TA655437:TA655441 JE655437:JE655441 I655437:I655441 WVQ589901:WVQ589905 WLU589901:WLU589905 WBY589901:WBY589905 VSC589901:VSC589905 VIG589901:VIG589905 UYK589901:UYK589905 UOO589901:UOO589905 UES589901:UES589905 TUW589901:TUW589905 TLA589901:TLA589905 TBE589901:TBE589905 SRI589901:SRI589905 SHM589901:SHM589905 RXQ589901:RXQ589905 RNU589901:RNU589905 RDY589901:RDY589905 QUC589901:QUC589905 QKG589901:QKG589905 QAK589901:QAK589905 PQO589901:PQO589905 PGS589901:PGS589905 OWW589901:OWW589905 ONA589901:ONA589905 ODE589901:ODE589905 NTI589901:NTI589905 NJM589901:NJM589905 MZQ589901:MZQ589905 MPU589901:MPU589905 MFY589901:MFY589905 LWC589901:LWC589905 LMG589901:LMG589905 LCK589901:LCK589905 KSO589901:KSO589905 KIS589901:KIS589905 JYW589901:JYW589905 JPA589901:JPA589905 JFE589901:JFE589905 IVI589901:IVI589905 ILM589901:ILM589905 IBQ589901:IBQ589905 HRU589901:HRU589905 HHY589901:HHY589905 GYC589901:GYC589905 GOG589901:GOG589905 GEK589901:GEK589905 FUO589901:FUO589905 FKS589901:FKS589905 FAW589901:FAW589905 ERA589901:ERA589905 EHE589901:EHE589905 DXI589901:DXI589905 DNM589901:DNM589905 DDQ589901:DDQ589905 CTU589901:CTU589905 CJY589901:CJY589905 CAC589901:CAC589905 BQG589901:BQG589905 BGK589901:BGK589905 AWO589901:AWO589905 AMS589901:AMS589905 ACW589901:ACW589905 TA589901:TA589905 JE589901:JE589905 I589901:I589905 WVQ524365:WVQ524369 WLU524365:WLU524369 WBY524365:WBY524369 VSC524365:VSC524369 VIG524365:VIG524369 UYK524365:UYK524369 UOO524365:UOO524369 UES524365:UES524369 TUW524365:TUW524369 TLA524365:TLA524369 TBE524365:TBE524369 SRI524365:SRI524369 SHM524365:SHM524369 RXQ524365:RXQ524369 RNU524365:RNU524369 RDY524365:RDY524369 QUC524365:QUC524369 QKG524365:QKG524369 QAK524365:QAK524369 PQO524365:PQO524369 PGS524365:PGS524369 OWW524365:OWW524369 ONA524365:ONA524369 ODE524365:ODE524369 NTI524365:NTI524369 NJM524365:NJM524369 MZQ524365:MZQ524369 MPU524365:MPU524369 MFY524365:MFY524369 LWC524365:LWC524369 LMG524365:LMG524369 LCK524365:LCK524369 KSO524365:KSO524369 KIS524365:KIS524369 JYW524365:JYW524369 JPA524365:JPA524369 JFE524365:JFE524369 IVI524365:IVI524369 ILM524365:ILM524369 IBQ524365:IBQ524369 HRU524365:HRU524369 HHY524365:HHY524369 GYC524365:GYC524369 GOG524365:GOG524369 GEK524365:GEK524369 FUO524365:FUO524369 FKS524365:FKS524369 FAW524365:FAW524369 ERA524365:ERA524369 EHE524365:EHE524369 DXI524365:DXI524369 DNM524365:DNM524369 DDQ524365:DDQ524369 CTU524365:CTU524369 CJY524365:CJY524369 CAC524365:CAC524369 BQG524365:BQG524369 BGK524365:BGK524369 AWO524365:AWO524369 AMS524365:AMS524369 ACW524365:ACW524369 TA524365:TA524369 JE524365:JE524369 I524365:I524369 WVQ458829:WVQ458833 WLU458829:WLU458833 WBY458829:WBY458833 VSC458829:VSC458833 VIG458829:VIG458833 UYK458829:UYK458833 UOO458829:UOO458833 UES458829:UES458833 TUW458829:TUW458833 TLA458829:TLA458833 TBE458829:TBE458833 SRI458829:SRI458833 SHM458829:SHM458833 RXQ458829:RXQ458833 RNU458829:RNU458833 RDY458829:RDY458833 QUC458829:QUC458833 QKG458829:QKG458833 QAK458829:QAK458833 PQO458829:PQO458833 PGS458829:PGS458833 OWW458829:OWW458833 ONA458829:ONA458833 ODE458829:ODE458833 NTI458829:NTI458833 NJM458829:NJM458833 MZQ458829:MZQ458833 MPU458829:MPU458833 MFY458829:MFY458833 LWC458829:LWC458833 LMG458829:LMG458833 LCK458829:LCK458833 KSO458829:KSO458833 KIS458829:KIS458833 JYW458829:JYW458833 JPA458829:JPA458833 JFE458829:JFE458833 IVI458829:IVI458833 ILM458829:ILM458833 IBQ458829:IBQ458833 HRU458829:HRU458833 HHY458829:HHY458833 GYC458829:GYC458833 GOG458829:GOG458833 GEK458829:GEK458833 FUO458829:FUO458833 FKS458829:FKS458833 FAW458829:FAW458833 ERA458829:ERA458833 EHE458829:EHE458833 DXI458829:DXI458833 DNM458829:DNM458833 DDQ458829:DDQ458833 CTU458829:CTU458833 CJY458829:CJY458833 CAC458829:CAC458833 BQG458829:BQG458833 BGK458829:BGK458833 AWO458829:AWO458833 AMS458829:AMS458833 ACW458829:ACW458833 TA458829:TA458833 JE458829:JE458833 I458829:I458833 WVQ393293:WVQ393297 WLU393293:WLU393297 WBY393293:WBY393297 VSC393293:VSC393297 VIG393293:VIG393297 UYK393293:UYK393297 UOO393293:UOO393297 UES393293:UES393297 TUW393293:TUW393297 TLA393293:TLA393297 TBE393293:TBE393297 SRI393293:SRI393297 SHM393293:SHM393297 RXQ393293:RXQ393297 RNU393293:RNU393297 RDY393293:RDY393297 QUC393293:QUC393297 QKG393293:QKG393297 QAK393293:QAK393297 PQO393293:PQO393297 PGS393293:PGS393297 OWW393293:OWW393297 ONA393293:ONA393297 ODE393293:ODE393297 NTI393293:NTI393297 NJM393293:NJM393297 MZQ393293:MZQ393297 MPU393293:MPU393297 MFY393293:MFY393297 LWC393293:LWC393297 LMG393293:LMG393297 LCK393293:LCK393297 KSO393293:KSO393297 KIS393293:KIS393297 JYW393293:JYW393297 JPA393293:JPA393297 JFE393293:JFE393297 IVI393293:IVI393297 ILM393293:ILM393297 IBQ393293:IBQ393297 HRU393293:HRU393297 HHY393293:HHY393297 GYC393293:GYC393297 GOG393293:GOG393297 GEK393293:GEK393297 FUO393293:FUO393297 FKS393293:FKS393297 FAW393293:FAW393297 ERA393293:ERA393297 EHE393293:EHE393297 DXI393293:DXI393297 DNM393293:DNM393297 DDQ393293:DDQ393297 CTU393293:CTU393297 CJY393293:CJY393297 CAC393293:CAC393297 BQG393293:BQG393297 BGK393293:BGK393297 AWO393293:AWO393297 AMS393293:AMS393297 ACW393293:ACW393297 TA393293:TA393297 JE393293:JE393297 I393293:I393297 WVQ327757:WVQ327761 WLU327757:WLU327761 WBY327757:WBY327761 VSC327757:VSC327761 VIG327757:VIG327761 UYK327757:UYK327761 UOO327757:UOO327761 UES327757:UES327761 TUW327757:TUW327761 TLA327757:TLA327761 TBE327757:TBE327761 SRI327757:SRI327761 SHM327757:SHM327761 RXQ327757:RXQ327761 RNU327757:RNU327761 RDY327757:RDY327761 QUC327757:QUC327761 QKG327757:QKG327761 QAK327757:QAK327761 PQO327757:PQO327761 PGS327757:PGS327761 OWW327757:OWW327761 ONA327757:ONA327761 ODE327757:ODE327761 NTI327757:NTI327761 NJM327757:NJM327761 MZQ327757:MZQ327761 MPU327757:MPU327761 MFY327757:MFY327761 LWC327757:LWC327761 LMG327757:LMG327761 LCK327757:LCK327761 KSO327757:KSO327761 KIS327757:KIS327761 JYW327757:JYW327761 JPA327757:JPA327761 JFE327757:JFE327761 IVI327757:IVI327761 ILM327757:ILM327761 IBQ327757:IBQ327761 HRU327757:HRU327761 HHY327757:HHY327761 GYC327757:GYC327761 GOG327757:GOG327761 GEK327757:GEK327761 FUO327757:FUO327761 FKS327757:FKS327761 FAW327757:FAW327761 ERA327757:ERA327761 EHE327757:EHE327761 DXI327757:DXI327761 DNM327757:DNM327761 DDQ327757:DDQ327761 CTU327757:CTU327761 CJY327757:CJY327761 CAC327757:CAC327761 BQG327757:BQG327761 BGK327757:BGK327761 AWO327757:AWO327761 AMS327757:AMS327761 ACW327757:ACW327761 TA327757:TA327761 JE327757:JE327761 I327757:I327761 WVQ262221:WVQ262225 WLU262221:WLU262225 WBY262221:WBY262225 VSC262221:VSC262225 VIG262221:VIG262225 UYK262221:UYK262225 UOO262221:UOO262225 UES262221:UES262225 TUW262221:TUW262225 TLA262221:TLA262225 TBE262221:TBE262225 SRI262221:SRI262225 SHM262221:SHM262225 RXQ262221:RXQ262225 RNU262221:RNU262225 RDY262221:RDY262225 QUC262221:QUC262225 QKG262221:QKG262225 QAK262221:QAK262225 PQO262221:PQO262225 PGS262221:PGS262225 OWW262221:OWW262225 ONA262221:ONA262225 ODE262221:ODE262225 NTI262221:NTI262225 NJM262221:NJM262225 MZQ262221:MZQ262225 MPU262221:MPU262225 MFY262221:MFY262225 LWC262221:LWC262225 LMG262221:LMG262225 LCK262221:LCK262225 KSO262221:KSO262225 KIS262221:KIS262225 JYW262221:JYW262225 JPA262221:JPA262225 JFE262221:JFE262225 IVI262221:IVI262225 ILM262221:ILM262225 IBQ262221:IBQ262225 HRU262221:HRU262225 HHY262221:HHY262225 GYC262221:GYC262225 GOG262221:GOG262225 GEK262221:GEK262225 FUO262221:FUO262225 FKS262221:FKS262225 FAW262221:FAW262225 ERA262221:ERA262225 EHE262221:EHE262225 DXI262221:DXI262225 DNM262221:DNM262225 DDQ262221:DDQ262225 CTU262221:CTU262225 CJY262221:CJY262225 CAC262221:CAC262225 BQG262221:BQG262225 BGK262221:BGK262225 AWO262221:AWO262225 AMS262221:AMS262225 ACW262221:ACW262225 TA262221:TA262225 JE262221:JE262225 I262221:I262225 WVQ196685:WVQ196689 WLU196685:WLU196689 WBY196685:WBY196689 VSC196685:VSC196689 VIG196685:VIG196689 UYK196685:UYK196689 UOO196685:UOO196689 UES196685:UES196689 TUW196685:TUW196689 TLA196685:TLA196689 TBE196685:TBE196689 SRI196685:SRI196689 SHM196685:SHM196689 RXQ196685:RXQ196689 RNU196685:RNU196689 RDY196685:RDY196689 QUC196685:QUC196689 QKG196685:QKG196689 QAK196685:QAK196689 PQO196685:PQO196689 PGS196685:PGS196689 OWW196685:OWW196689 ONA196685:ONA196689 ODE196685:ODE196689 NTI196685:NTI196689 NJM196685:NJM196689 MZQ196685:MZQ196689 MPU196685:MPU196689 MFY196685:MFY196689 LWC196685:LWC196689 LMG196685:LMG196689 LCK196685:LCK196689 KSO196685:KSO196689 KIS196685:KIS196689 JYW196685:JYW196689 JPA196685:JPA196689 JFE196685:JFE196689 IVI196685:IVI196689 ILM196685:ILM196689 IBQ196685:IBQ196689 HRU196685:HRU196689 HHY196685:HHY196689 GYC196685:GYC196689 GOG196685:GOG196689 GEK196685:GEK196689 FUO196685:FUO196689 FKS196685:FKS196689 FAW196685:FAW196689 ERA196685:ERA196689 EHE196685:EHE196689 DXI196685:DXI196689 DNM196685:DNM196689 DDQ196685:DDQ196689 CTU196685:CTU196689 CJY196685:CJY196689 CAC196685:CAC196689 BQG196685:BQG196689 BGK196685:BGK196689 AWO196685:AWO196689 AMS196685:AMS196689 ACW196685:ACW196689 TA196685:TA196689 JE196685:JE196689 I196685:I196689 WVQ131149:WVQ131153 WLU131149:WLU131153 WBY131149:WBY131153 VSC131149:VSC131153 VIG131149:VIG131153 UYK131149:UYK131153 UOO131149:UOO131153 UES131149:UES131153 TUW131149:TUW131153 TLA131149:TLA131153 TBE131149:TBE131153 SRI131149:SRI131153 SHM131149:SHM131153 RXQ131149:RXQ131153 RNU131149:RNU131153 RDY131149:RDY131153 QUC131149:QUC131153 QKG131149:QKG131153 QAK131149:QAK131153 PQO131149:PQO131153 PGS131149:PGS131153 OWW131149:OWW131153 ONA131149:ONA131153 ODE131149:ODE131153 NTI131149:NTI131153 NJM131149:NJM131153 MZQ131149:MZQ131153 MPU131149:MPU131153 MFY131149:MFY131153 LWC131149:LWC131153 LMG131149:LMG131153 LCK131149:LCK131153 KSO131149:KSO131153 KIS131149:KIS131153 JYW131149:JYW131153 JPA131149:JPA131153 JFE131149:JFE131153 IVI131149:IVI131153 ILM131149:ILM131153 IBQ131149:IBQ131153 HRU131149:HRU131153 HHY131149:HHY131153 GYC131149:GYC131153 GOG131149:GOG131153 GEK131149:GEK131153 FUO131149:FUO131153 FKS131149:FKS131153 FAW131149:FAW131153 ERA131149:ERA131153 EHE131149:EHE131153 DXI131149:DXI131153 DNM131149:DNM131153 DDQ131149:DDQ131153 CTU131149:CTU131153 CJY131149:CJY131153 CAC131149:CAC131153 BQG131149:BQG131153 BGK131149:BGK131153 AWO131149:AWO131153 AMS131149:AMS131153 ACW131149:ACW131153 TA131149:TA131153 JE131149:JE131153 I131149:I131153 WVQ65613:WVQ65617 WLU65613:WLU65617 WBY65613:WBY65617 VSC65613:VSC65617 VIG65613:VIG65617 UYK65613:UYK65617 UOO65613:UOO65617 UES65613:UES65617 TUW65613:TUW65617 TLA65613:TLA65617 TBE65613:TBE65617 SRI65613:SRI65617 SHM65613:SHM65617 RXQ65613:RXQ65617 RNU65613:RNU65617 RDY65613:RDY65617 QUC65613:QUC65617 QKG65613:QKG65617 QAK65613:QAK65617 PQO65613:PQO65617 PGS65613:PGS65617 OWW65613:OWW65617 ONA65613:ONA65617 ODE65613:ODE65617 NTI65613:NTI65617 NJM65613:NJM65617 MZQ65613:MZQ65617 MPU65613:MPU65617 MFY65613:MFY65617 LWC65613:LWC65617 LMG65613:LMG65617 LCK65613:LCK65617 KSO65613:KSO65617 KIS65613:KIS65617 JYW65613:JYW65617 JPA65613:JPA65617 JFE65613:JFE65617 IVI65613:IVI65617 ILM65613:ILM65617 IBQ65613:IBQ65617 HRU65613:HRU65617 HHY65613:HHY65617 GYC65613:GYC65617 GOG65613:GOG65617 GEK65613:GEK65617 FUO65613:FUO65617 FKS65613:FKS65617 FAW65613:FAW65617 ERA65613:ERA65617 EHE65613:EHE65617 DXI65613:DXI65617 DNM65613:DNM65617 DDQ65613:DDQ65617 CTU65613:CTU65617 CJY65613:CJY65617 CAC65613:CAC65617 BQG65613:BQG65617 BGK65613:BGK65617 AWO65613:AWO65617 AMS65613:AMS65617 ACW65613:ACW65617 TA65613:TA65617 JE65613:JE65617 I65613:I65617 JE62:JE66 TA62:TA66 ACW62:ACW66 AMS62:AMS66 AWO62:AWO66 BGK62:BGK66 BQG62:BQG66 CAC62:CAC66 CJY62:CJY66 CTU62:CTU66 DDQ62:DDQ66 DNM62:DNM66 DXI62:DXI66 EHE62:EHE66 ERA62:ERA66 FAW62:FAW66 FKS62:FKS66 FUO62:FUO66 GEK62:GEK66 GOG62:GOG66 GYC62:GYC66 HHY62:HHY66 HRU62:HRU66 IBQ62:IBQ66 ILM62:ILM66 IVI62:IVI66 JFE62:JFE66 JPA62:JPA66 JYW62:JYW66 KIS62:KIS66 KSO62:KSO66 LCK62:LCK66 LMG62:LMG66 LWC62:LWC66 MFY62:MFY66 MPU62:MPU66 MZQ62:MZQ66 NJM62:NJM66 NTI62:NTI66 ODE62:ODE66 ONA62:ONA66 OWW62:OWW66 PGS62:PGS66 PQO62:PQO66 QAK62:QAK66 QKG62:QKG66 QUC62:QUC66 RDY62:RDY66 RNU62:RNU66 RXQ62:RXQ66 SHM62:SHM66 SRI62:SRI66 TBE62:TBE66 TLA62:TLA66 TUW62:TUW66 UES62:UES66 UOO62:UOO66 UYK62:UYK66 VIG62:VIG66 VSC62:VSC66 WBY62:WBY66 WLU62:WLU66 WVQ62:WVQ66 I62:I66">
      <formula1>$N$9:$N$10</formula1>
    </dataValidation>
    <dataValidation type="list" allowBlank="1" showInputMessage="1" showErrorMessage="1" sqref="I79:I82">
      <formula1>$W$9:$W$10</formula1>
    </dataValidation>
  </dataValidations>
  <pageMargins left="0.51181102362204722" right="0.51181102362204722" top="0.44" bottom="0.42" header="0.31496062992125984" footer="0.31496062992125984"/>
  <pageSetup paperSize="9" scale="80" fitToHeight="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428625</xdr:colOff>
                    <xdr:row>42</xdr:row>
                    <xdr:rowOff>123825</xdr:rowOff>
                  </from>
                  <to>
                    <xdr:col>3</xdr:col>
                    <xdr:colOff>600075</xdr:colOff>
                    <xdr:row>42</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390525</xdr:colOff>
                    <xdr:row>42</xdr:row>
                    <xdr:rowOff>123825</xdr:rowOff>
                  </from>
                  <to>
                    <xdr:col>8</xdr:col>
                    <xdr:colOff>561975</xdr:colOff>
                    <xdr:row>42</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381000</xdr:colOff>
                    <xdr:row>55</xdr:row>
                    <xdr:rowOff>28575</xdr:rowOff>
                  </from>
                  <to>
                    <xdr:col>7</xdr:col>
                    <xdr:colOff>552450</xdr:colOff>
                    <xdr:row>56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228600</xdr:colOff>
                    <xdr:row>55</xdr:row>
                    <xdr:rowOff>28575</xdr:rowOff>
                  </from>
                  <to>
                    <xdr:col>6</xdr:col>
                    <xdr:colOff>400050</xdr:colOff>
                    <xdr:row>56</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466725</xdr:colOff>
                    <xdr:row>57</xdr:row>
                    <xdr:rowOff>28575</xdr:rowOff>
                  </from>
                  <to>
                    <xdr:col>2</xdr:col>
                    <xdr:colOff>638175</xdr:colOff>
                    <xdr:row>57</xdr:row>
                    <xdr:rowOff>200025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514350</xdr:colOff>
                    <xdr:row>57</xdr:row>
                    <xdr:rowOff>28575</xdr:rowOff>
                  </from>
                  <to>
                    <xdr:col>3</xdr:col>
                    <xdr:colOff>685800</xdr:colOff>
                    <xdr:row>57</xdr:row>
                    <xdr:rowOff>200025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381000</xdr:colOff>
                    <xdr:row>79</xdr:row>
                    <xdr:rowOff>0</xdr:rowOff>
                  </from>
                  <to>
                    <xdr:col>7</xdr:col>
                    <xdr:colOff>552450</xdr:colOff>
                    <xdr:row>79</xdr:row>
                    <xdr:rowOff>171450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428625</xdr:colOff>
                    <xdr:row>42</xdr:row>
                    <xdr:rowOff>123825</xdr:rowOff>
                  </from>
                  <to>
                    <xdr:col>5</xdr:col>
                    <xdr:colOff>600075</xdr:colOff>
                    <xdr:row>42</xdr:row>
                    <xdr:rowOff>295275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428625</xdr:colOff>
                    <xdr:row>43</xdr:row>
                    <xdr:rowOff>123825</xdr:rowOff>
                  </from>
                  <to>
                    <xdr:col>3</xdr:col>
                    <xdr:colOff>609600</xdr:colOff>
                    <xdr:row>43</xdr:row>
                    <xdr:rowOff>295275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390525</xdr:colOff>
                    <xdr:row>43</xdr:row>
                    <xdr:rowOff>123825</xdr:rowOff>
                  </from>
                  <to>
                    <xdr:col>8</xdr:col>
                    <xdr:colOff>561975</xdr:colOff>
                    <xdr:row>43</xdr:row>
                    <xdr:rowOff>295275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5</xdr:col>
                    <xdr:colOff>428625</xdr:colOff>
                    <xdr:row>43</xdr:row>
                    <xdr:rowOff>123825</xdr:rowOff>
                  </from>
                  <to>
                    <xdr:col>5</xdr:col>
                    <xdr:colOff>609600</xdr:colOff>
                    <xdr:row>43</xdr:row>
                    <xdr:rowOff>295275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428625</xdr:colOff>
                    <xdr:row>44</xdr:row>
                    <xdr:rowOff>123825</xdr:rowOff>
                  </from>
                  <to>
                    <xdr:col>3</xdr:col>
                    <xdr:colOff>609600</xdr:colOff>
                    <xdr:row>44</xdr:row>
                    <xdr:rowOff>295275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8</xdr:col>
                    <xdr:colOff>390525</xdr:colOff>
                    <xdr:row>44</xdr:row>
                    <xdr:rowOff>123825</xdr:rowOff>
                  </from>
                  <to>
                    <xdr:col>8</xdr:col>
                    <xdr:colOff>561975</xdr:colOff>
                    <xdr:row>44</xdr:row>
                    <xdr:rowOff>295275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5</xdr:col>
                    <xdr:colOff>428625</xdr:colOff>
                    <xdr:row>44</xdr:row>
                    <xdr:rowOff>123825</xdr:rowOff>
                  </from>
                  <to>
                    <xdr:col>5</xdr:col>
                    <xdr:colOff>609600</xdr:colOff>
                    <xdr:row>44</xdr:row>
                    <xdr:rowOff>295275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428625</xdr:colOff>
                    <xdr:row>45</xdr:row>
                    <xdr:rowOff>123825</xdr:rowOff>
                  </from>
                  <to>
                    <xdr:col>3</xdr:col>
                    <xdr:colOff>609600</xdr:colOff>
                    <xdr:row>45</xdr:row>
                    <xdr:rowOff>295275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390525</xdr:colOff>
                    <xdr:row>45</xdr:row>
                    <xdr:rowOff>123825</xdr:rowOff>
                  </from>
                  <to>
                    <xdr:col>8</xdr:col>
                    <xdr:colOff>561975</xdr:colOff>
                    <xdr:row>45</xdr:row>
                    <xdr:rowOff>295275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428625</xdr:colOff>
                    <xdr:row>45</xdr:row>
                    <xdr:rowOff>123825</xdr:rowOff>
                  </from>
                  <to>
                    <xdr:col>5</xdr:col>
                    <xdr:colOff>609600</xdr:colOff>
                    <xdr:row>45</xdr:row>
                    <xdr:rowOff>295275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428625</xdr:colOff>
                    <xdr:row>46</xdr:row>
                    <xdr:rowOff>123825</xdr:rowOff>
                  </from>
                  <to>
                    <xdr:col>3</xdr:col>
                    <xdr:colOff>609600</xdr:colOff>
                    <xdr:row>46</xdr:row>
                    <xdr:rowOff>295275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8</xdr:col>
                    <xdr:colOff>390525</xdr:colOff>
                    <xdr:row>46</xdr:row>
                    <xdr:rowOff>123825</xdr:rowOff>
                  </from>
                  <to>
                    <xdr:col>8</xdr:col>
                    <xdr:colOff>561975</xdr:colOff>
                    <xdr:row>46</xdr:row>
                    <xdr:rowOff>295275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5</xdr:col>
                    <xdr:colOff>428625</xdr:colOff>
                    <xdr:row>46</xdr:row>
                    <xdr:rowOff>123825</xdr:rowOff>
                  </from>
                  <to>
                    <xdr:col>5</xdr:col>
                    <xdr:colOff>609600</xdr:colOff>
                    <xdr:row>46</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workbookViewId="0">
      <selection activeCell="B9" sqref="B9:J10"/>
    </sheetView>
  </sheetViews>
  <sheetFormatPr defaultRowHeight="15" x14ac:dyDescent="0.25"/>
  <cols>
    <col min="2" max="2" width="11" customWidth="1"/>
    <col min="3" max="3" width="7.5703125" customWidth="1"/>
    <col min="4" max="4" width="5.85546875" customWidth="1"/>
    <col min="5" max="5" width="13.85546875" customWidth="1"/>
    <col min="10" max="10" width="11.42578125" customWidth="1"/>
  </cols>
  <sheetData>
    <row r="1" spans="1:13" x14ac:dyDescent="0.25">
      <c r="A1" s="180" t="s">
        <v>399</v>
      </c>
    </row>
    <row r="3" spans="1:13" ht="15.75" x14ac:dyDescent="0.25">
      <c r="A3" s="495" t="s">
        <v>299</v>
      </c>
      <c r="B3" s="495"/>
      <c r="C3" s="495"/>
      <c r="D3" s="495"/>
      <c r="E3" s="495"/>
      <c r="F3" s="495"/>
      <c r="G3" s="495"/>
      <c r="H3" s="495"/>
      <c r="I3" s="495"/>
      <c r="J3" s="495"/>
    </row>
    <row r="4" spans="1:13" ht="15.75" x14ac:dyDescent="0.25">
      <c r="A4" s="495" t="s">
        <v>300</v>
      </c>
      <c r="B4" s="495"/>
      <c r="C4" s="495"/>
      <c r="D4" s="495"/>
      <c r="E4" s="495"/>
      <c r="F4" s="495"/>
      <c r="G4" s="495"/>
      <c r="H4" s="495"/>
      <c r="I4" s="495"/>
      <c r="J4" s="495"/>
    </row>
    <row r="5" spans="1:13" s="161" customFormat="1" ht="15.75" x14ac:dyDescent="0.25">
      <c r="A5" s="496" t="s">
        <v>326</v>
      </c>
      <c r="B5" s="496"/>
      <c r="C5" s="160"/>
      <c r="D5" s="160"/>
      <c r="E5" s="160"/>
      <c r="F5" s="160"/>
      <c r="G5" s="160"/>
      <c r="H5" s="188" t="s">
        <v>457</v>
      </c>
      <c r="I5" s="188"/>
      <c r="J5" s="188" t="str">
        <f>Заявление!C85</f>
        <v>2024 г.</v>
      </c>
    </row>
    <row r="6" spans="1:13" x14ac:dyDescent="0.25">
      <c r="A6" s="139"/>
      <c r="B6" s="139"/>
      <c r="C6" s="139"/>
      <c r="D6" s="139"/>
      <c r="E6" s="139"/>
      <c r="F6" s="139"/>
      <c r="G6" s="139"/>
      <c r="H6" s="139"/>
      <c r="I6" s="139"/>
      <c r="J6" s="139"/>
    </row>
    <row r="7" spans="1:13" ht="15.75" x14ac:dyDescent="0.25">
      <c r="A7" s="140" t="s">
        <v>199</v>
      </c>
      <c r="B7" s="497" t="str">
        <f>CONCATENATE(Заявление!C13," ",Заявление!C14," ",Заявление!C15)</f>
        <v xml:space="preserve">  </v>
      </c>
      <c r="C7" s="497"/>
      <c r="D7" s="497"/>
      <c r="E7" s="497"/>
      <c r="F7" s="497"/>
      <c r="G7" s="497"/>
      <c r="H7" s="497"/>
      <c r="I7" s="497"/>
      <c r="J7" s="497"/>
    </row>
    <row r="8" spans="1:13" x14ac:dyDescent="0.25">
      <c r="A8" s="139"/>
      <c r="B8" s="484" t="s">
        <v>511</v>
      </c>
      <c r="C8" s="484"/>
      <c r="D8" s="484"/>
      <c r="E8" s="484"/>
      <c r="F8" s="484"/>
      <c r="G8" s="484"/>
      <c r="H8" s="484"/>
      <c r="I8" s="484"/>
      <c r="J8" s="484"/>
    </row>
    <row r="9" spans="1:13" x14ac:dyDescent="0.25">
      <c r="A9" s="488" t="s">
        <v>301</v>
      </c>
      <c r="B9" s="489" t="str">
        <f>CONCATENATE(Заявление!B19," ",Заявление!D19," ",Заявление!C20," ",Заявление!J19)</f>
        <v xml:space="preserve">   </v>
      </c>
      <c r="C9" s="489"/>
      <c r="D9" s="489"/>
      <c r="E9" s="489"/>
      <c r="F9" s="489"/>
      <c r="G9" s="489"/>
      <c r="H9" s="489"/>
      <c r="I9" s="489"/>
      <c r="J9" s="489"/>
    </row>
    <row r="10" spans="1:13" x14ac:dyDescent="0.25">
      <c r="A10" s="488"/>
      <c r="B10" s="490"/>
      <c r="C10" s="490"/>
      <c r="D10" s="490"/>
      <c r="E10" s="490"/>
      <c r="F10" s="490"/>
      <c r="G10" s="490"/>
      <c r="H10" s="490"/>
      <c r="I10" s="490"/>
      <c r="J10" s="490"/>
    </row>
    <row r="11" spans="1:13" x14ac:dyDescent="0.25">
      <c r="A11" s="139"/>
      <c r="B11" s="484" t="s">
        <v>302</v>
      </c>
      <c r="C11" s="484"/>
      <c r="D11" s="484"/>
      <c r="E11" s="484"/>
      <c r="F11" s="484"/>
      <c r="G11" s="484"/>
      <c r="H11" s="484"/>
      <c r="I11" s="484"/>
      <c r="J11" s="484"/>
    </row>
    <row r="12" spans="1:13" x14ac:dyDescent="0.25">
      <c r="A12" s="491" t="s">
        <v>303</v>
      </c>
      <c r="B12" s="491"/>
      <c r="C12" s="491"/>
      <c r="D12" s="489" t="str">
        <f>CONCATENATE(Заявление!D21)</f>
        <v/>
      </c>
      <c r="E12" s="489"/>
      <c r="F12" s="489"/>
      <c r="G12" s="489"/>
      <c r="H12" s="489"/>
      <c r="I12" s="489"/>
      <c r="J12" s="489"/>
    </row>
    <row r="13" spans="1:13" x14ac:dyDescent="0.25">
      <c r="A13" s="491"/>
      <c r="B13" s="491"/>
      <c r="C13" s="491"/>
      <c r="D13" s="490"/>
      <c r="E13" s="490"/>
      <c r="F13" s="490"/>
      <c r="G13" s="490"/>
      <c r="H13" s="490"/>
      <c r="I13" s="490"/>
      <c r="J13" s="490"/>
    </row>
    <row r="14" spans="1:13" ht="15" customHeight="1" x14ac:dyDescent="0.25">
      <c r="A14" s="492" t="s">
        <v>433</v>
      </c>
      <c r="B14" s="492"/>
      <c r="C14" s="492"/>
      <c r="D14" s="492"/>
      <c r="E14" s="492"/>
      <c r="F14" s="492"/>
      <c r="G14" s="492"/>
      <c r="H14" s="492"/>
      <c r="I14" s="492"/>
      <c r="J14" s="492"/>
      <c r="K14" s="185"/>
      <c r="L14" s="185"/>
      <c r="M14" s="185"/>
    </row>
    <row r="15" spans="1:13" ht="18.75" customHeight="1" x14ac:dyDescent="0.25">
      <c r="A15" s="493" t="s">
        <v>432</v>
      </c>
      <c r="B15" s="493"/>
      <c r="C15" s="493"/>
      <c r="D15" s="493"/>
      <c r="E15" s="493"/>
      <c r="F15" s="493"/>
      <c r="G15" s="493"/>
      <c r="H15" s="493"/>
      <c r="I15" s="493"/>
      <c r="J15" s="493"/>
      <c r="K15" s="186"/>
      <c r="L15" s="186"/>
      <c r="M15" s="186"/>
    </row>
    <row r="16" spans="1:13" ht="21.75" customHeight="1" x14ac:dyDescent="0.25">
      <c r="A16" s="493" t="s">
        <v>434</v>
      </c>
      <c r="B16" s="493"/>
      <c r="C16" s="493"/>
      <c r="D16" s="493"/>
      <c r="E16" s="493"/>
      <c r="F16" s="493"/>
      <c r="G16" s="493"/>
      <c r="H16" s="493"/>
      <c r="I16" s="493"/>
      <c r="J16" s="493"/>
      <c r="K16" s="187"/>
      <c r="L16" s="187"/>
      <c r="M16" s="187"/>
    </row>
    <row r="17" spans="1:10" s="144" customFormat="1" ht="24.75" customHeight="1" x14ac:dyDescent="0.25">
      <c r="A17" s="494" t="s">
        <v>304</v>
      </c>
      <c r="B17" s="494"/>
      <c r="C17" s="494"/>
      <c r="D17" s="494"/>
      <c r="E17" s="494"/>
      <c r="F17" s="494"/>
      <c r="G17" s="494"/>
      <c r="H17" s="494"/>
      <c r="I17" s="494"/>
      <c r="J17" s="494"/>
    </row>
    <row r="18" spans="1:10" ht="149.25" customHeight="1" x14ac:dyDescent="0.25">
      <c r="A18" s="485" t="s">
        <v>439</v>
      </c>
      <c r="B18" s="485"/>
      <c r="C18" s="485"/>
      <c r="D18" s="485"/>
      <c r="E18" s="485"/>
      <c r="F18" s="485"/>
      <c r="G18" s="485"/>
      <c r="H18" s="485"/>
      <c r="I18" s="485"/>
      <c r="J18" s="485"/>
    </row>
    <row r="19" spans="1:10" ht="108.75" customHeight="1" x14ac:dyDescent="0.25">
      <c r="A19" s="485" t="s">
        <v>440</v>
      </c>
      <c r="B19" s="485"/>
      <c r="C19" s="485"/>
      <c r="D19" s="485"/>
      <c r="E19" s="485"/>
      <c r="F19" s="485"/>
      <c r="G19" s="485"/>
      <c r="H19" s="485"/>
      <c r="I19" s="485"/>
      <c r="J19" s="485"/>
    </row>
    <row r="20" spans="1:10" ht="18.75" customHeight="1" x14ac:dyDescent="0.25">
      <c r="A20" s="485" t="s">
        <v>441</v>
      </c>
      <c r="B20" s="485"/>
      <c r="C20" s="485"/>
      <c r="D20" s="485"/>
      <c r="E20" s="485"/>
      <c r="F20" s="485"/>
      <c r="G20" s="485"/>
      <c r="H20" s="485"/>
      <c r="I20" s="485"/>
      <c r="J20" s="485"/>
    </row>
    <row r="21" spans="1:10" ht="15.75" x14ac:dyDescent="0.25">
      <c r="A21" s="486" t="s">
        <v>305</v>
      </c>
      <c r="B21" s="486"/>
      <c r="C21" s="486"/>
      <c r="D21" s="486"/>
      <c r="E21" s="486"/>
      <c r="F21" s="486"/>
      <c r="G21" s="486"/>
      <c r="H21" s="486"/>
      <c r="I21" s="486"/>
      <c r="J21" s="486"/>
    </row>
    <row r="22" spans="1:10" ht="15.75" x14ac:dyDescent="0.25">
      <c r="A22" s="486" t="s">
        <v>306</v>
      </c>
      <c r="B22" s="486"/>
      <c r="C22" s="486"/>
      <c r="D22" s="486"/>
      <c r="E22" s="486"/>
      <c r="F22" s="486"/>
      <c r="G22" s="486"/>
      <c r="H22" s="486"/>
      <c r="I22" s="486"/>
      <c r="J22" s="486"/>
    </row>
    <row r="23" spans="1:10" ht="15.75" x14ac:dyDescent="0.25">
      <c r="A23" s="486" t="s">
        <v>307</v>
      </c>
      <c r="B23" s="486"/>
      <c r="C23" s="486"/>
      <c r="D23" s="486"/>
      <c r="E23" s="486"/>
      <c r="F23" s="486"/>
      <c r="G23" s="486"/>
      <c r="H23" s="486"/>
      <c r="I23" s="486"/>
      <c r="J23" s="486"/>
    </row>
    <row r="24" spans="1:10" ht="15.75" x14ac:dyDescent="0.25">
      <c r="A24" s="486" t="s">
        <v>308</v>
      </c>
      <c r="B24" s="486"/>
      <c r="C24" s="486"/>
      <c r="D24" s="486"/>
      <c r="E24" s="486"/>
      <c r="F24" s="486"/>
      <c r="G24" s="486"/>
      <c r="H24" s="486"/>
      <c r="I24" s="486"/>
      <c r="J24" s="486"/>
    </row>
    <row r="25" spans="1:10" ht="15.75" x14ac:dyDescent="0.25">
      <c r="A25" s="486" t="s">
        <v>309</v>
      </c>
      <c r="B25" s="486"/>
      <c r="C25" s="486"/>
      <c r="D25" s="486"/>
      <c r="E25" s="486"/>
      <c r="F25" s="486"/>
      <c r="G25" s="486"/>
      <c r="H25" s="486"/>
      <c r="I25" s="486"/>
      <c r="J25" s="486"/>
    </row>
    <row r="26" spans="1:10" ht="15.75" x14ac:dyDescent="0.25">
      <c r="A26" s="486" t="s">
        <v>310</v>
      </c>
      <c r="B26" s="486"/>
      <c r="C26" s="486"/>
      <c r="D26" s="486"/>
      <c r="E26" s="486"/>
      <c r="F26" s="486"/>
      <c r="G26" s="486"/>
      <c r="H26" s="486"/>
      <c r="I26" s="486"/>
      <c r="J26" s="486"/>
    </row>
    <row r="27" spans="1:10" ht="15.75" x14ac:dyDescent="0.25">
      <c r="A27" s="486" t="s">
        <v>311</v>
      </c>
      <c r="B27" s="486"/>
      <c r="C27" s="486"/>
      <c r="D27" s="486"/>
      <c r="E27" s="486"/>
      <c r="F27" s="486"/>
      <c r="G27" s="486"/>
      <c r="H27" s="486"/>
      <c r="I27" s="486"/>
      <c r="J27" s="486"/>
    </row>
    <row r="28" spans="1:10" ht="15.75" x14ac:dyDescent="0.25">
      <c r="A28" s="486" t="s">
        <v>312</v>
      </c>
      <c r="B28" s="486"/>
      <c r="C28" s="486"/>
      <c r="D28" s="486"/>
      <c r="E28" s="486"/>
      <c r="F28" s="486"/>
      <c r="G28" s="486"/>
      <c r="H28" s="486"/>
      <c r="I28" s="486"/>
      <c r="J28" s="486"/>
    </row>
    <row r="29" spans="1:10" ht="15.75" x14ac:dyDescent="0.25">
      <c r="A29" s="486" t="s">
        <v>313</v>
      </c>
      <c r="B29" s="486"/>
      <c r="C29" s="486"/>
      <c r="D29" s="486"/>
      <c r="E29" s="486"/>
      <c r="F29" s="486"/>
      <c r="G29" s="486"/>
      <c r="H29" s="486"/>
      <c r="I29" s="486"/>
      <c r="J29" s="486"/>
    </row>
    <row r="30" spans="1:10" ht="15.75" x14ac:dyDescent="0.25">
      <c r="A30" s="486" t="s">
        <v>314</v>
      </c>
      <c r="B30" s="486"/>
      <c r="C30" s="486"/>
      <c r="D30" s="486"/>
      <c r="E30" s="486"/>
      <c r="F30" s="486"/>
      <c r="G30" s="486"/>
      <c r="H30" s="486"/>
      <c r="I30" s="486"/>
      <c r="J30" s="486"/>
    </row>
    <row r="31" spans="1:10" ht="15.75" x14ac:dyDescent="0.25">
      <c r="A31" s="486" t="s">
        <v>315</v>
      </c>
      <c r="B31" s="486"/>
      <c r="C31" s="486"/>
      <c r="D31" s="486"/>
      <c r="E31" s="486"/>
      <c r="F31" s="486"/>
      <c r="G31" s="486"/>
      <c r="H31" s="486"/>
      <c r="I31" s="486"/>
      <c r="J31" s="486"/>
    </row>
    <row r="32" spans="1:10" ht="15.75" x14ac:dyDescent="0.25">
      <c r="A32" s="486" t="s">
        <v>316</v>
      </c>
      <c r="B32" s="486"/>
      <c r="C32" s="486"/>
      <c r="D32" s="486"/>
      <c r="E32" s="486"/>
      <c r="F32" s="486"/>
      <c r="G32" s="486"/>
      <c r="H32" s="486"/>
      <c r="I32" s="486"/>
      <c r="J32" s="486"/>
    </row>
    <row r="33" spans="1:10" ht="15.75" x14ac:dyDescent="0.25">
      <c r="A33" s="486" t="s">
        <v>317</v>
      </c>
      <c r="B33" s="486"/>
      <c r="C33" s="486"/>
      <c r="D33" s="486"/>
      <c r="E33" s="486"/>
      <c r="F33" s="486"/>
      <c r="G33" s="486"/>
      <c r="H33" s="486"/>
      <c r="I33" s="486"/>
      <c r="J33" s="486"/>
    </row>
    <row r="34" spans="1:10" ht="15.75" x14ac:dyDescent="0.25">
      <c r="A34" s="486" t="s">
        <v>318</v>
      </c>
      <c r="B34" s="486"/>
      <c r="C34" s="486"/>
      <c r="D34" s="486"/>
      <c r="E34" s="486"/>
      <c r="F34" s="486"/>
      <c r="G34" s="486"/>
      <c r="H34" s="486"/>
      <c r="I34" s="486"/>
      <c r="J34" s="486"/>
    </row>
    <row r="35" spans="1:10" ht="15.75" x14ac:dyDescent="0.25">
      <c r="A35" s="486" t="s">
        <v>319</v>
      </c>
      <c r="B35" s="486"/>
      <c r="C35" s="486"/>
      <c r="D35" s="486"/>
      <c r="E35" s="486"/>
      <c r="F35" s="486"/>
      <c r="G35" s="486"/>
      <c r="H35" s="486"/>
      <c r="I35" s="486"/>
      <c r="J35" s="486"/>
    </row>
    <row r="36" spans="1:10" ht="15.75" x14ac:dyDescent="0.25">
      <c r="A36" s="486" t="s">
        <v>320</v>
      </c>
      <c r="B36" s="486"/>
      <c r="C36" s="486"/>
      <c r="D36" s="486"/>
      <c r="E36" s="486"/>
      <c r="F36" s="486"/>
      <c r="G36" s="486"/>
      <c r="H36" s="486"/>
      <c r="I36" s="486"/>
      <c r="J36" s="486"/>
    </row>
    <row r="37" spans="1:10" ht="15.75" x14ac:dyDescent="0.25">
      <c r="A37" s="486" t="s">
        <v>321</v>
      </c>
      <c r="B37" s="486"/>
      <c r="C37" s="486"/>
      <c r="D37" s="486"/>
      <c r="E37" s="486"/>
      <c r="F37" s="486"/>
      <c r="G37" s="486"/>
      <c r="H37" s="486"/>
      <c r="I37" s="486"/>
      <c r="J37" s="486"/>
    </row>
    <row r="38" spans="1:10" ht="15.75" x14ac:dyDescent="0.25">
      <c r="A38" s="486" t="s">
        <v>435</v>
      </c>
      <c r="B38" s="486"/>
      <c r="C38" s="486"/>
      <c r="D38" s="486"/>
      <c r="E38" s="486"/>
      <c r="F38" s="486"/>
      <c r="G38" s="486"/>
      <c r="H38" s="486"/>
      <c r="I38" s="486"/>
      <c r="J38" s="486"/>
    </row>
    <row r="39" spans="1:10" ht="15.75" x14ac:dyDescent="0.25">
      <c r="A39" s="486" t="s">
        <v>436</v>
      </c>
      <c r="B39" s="486"/>
      <c r="C39" s="486"/>
      <c r="D39" s="486"/>
      <c r="E39" s="486"/>
      <c r="F39" s="486"/>
      <c r="G39" s="486"/>
      <c r="H39" s="486"/>
      <c r="I39" s="486"/>
      <c r="J39" s="486"/>
    </row>
    <row r="40" spans="1:10" ht="15.75" x14ac:dyDescent="0.25">
      <c r="A40" s="486" t="s">
        <v>437</v>
      </c>
      <c r="B40" s="486"/>
      <c r="C40" s="486"/>
      <c r="D40" s="486"/>
      <c r="E40" s="486"/>
      <c r="F40" s="486"/>
      <c r="G40" s="486"/>
      <c r="H40" s="486"/>
      <c r="I40" s="486"/>
      <c r="J40" s="486"/>
    </row>
    <row r="41" spans="1:10" ht="15.75" x14ac:dyDescent="0.25">
      <c r="A41" s="486" t="s">
        <v>438</v>
      </c>
      <c r="B41" s="486"/>
      <c r="C41" s="486"/>
      <c r="D41" s="486"/>
      <c r="E41" s="486"/>
      <c r="F41" s="486"/>
      <c r="G41" s="486"/>
      <c r="H41" s="486"/>
      <c r="I41" s="486"/>
      <c r="J41" s="486"/>
    </row>
    <row r="42" spans="1:10" ht="30" customHeight="1" x14ac:dyDescent="0.25">
      <c r="A42" s="486" t="s">
        <v>322</v>
      </c>
      <c r="B42" s="486"/>
      <c r="C42" s="486"/>
      <c r="D42" s="486"/>
      <c r="E42" s="486"/>
      <c r="F42" s="486"/>
      <c r="G42" s="486"/>
      <c r="H42" s="486"/>
      <c r="I42" s="486"/>
      <c r="J42" s="486"/>
    </row>
    <row r="43" spans="1:10" ht="214.5" customHeight="1" x14ac:dyDescent="0.25">
      <c r="A43" s="485" t="s">
        <v>442</v>
      </c>
      <c r="B43" s="485"/>
      <c r="C43" s="485"/>
      <c r="D43" s="485"/>
      <c r="E43" s="485"/>
      <c r="F43" s="485"/>
      <c r="G43" s="485"/>
      <c r="H43" s="485"/>
      <c r="I43" s="485"/>
      <c r="J43" s="485"/>
    </row>
    <row r="44" spans="1:10" ht="41.25" customHeight="1" x14ac:dyDescent="0.25">
      <c r="A44" s="485" t="s">
        <v>443</v>
      </c>
      <c r="B44" s="485"/>
      <c r="C44" s="485"/>
      <c r="D44" s="485"/>
      <c r="E44" s="485"/>
      <c r="F44" s="485"/>
      <c r="G44" s="485"/>
      <c r="H44" s="485"/>
      <c r="I44" s="485"/>
      <c r="J44" s="485"/>
    </row>
    <row r="45" spans="1:10" ht="90" customHeight="1" x14ac:dyDescent="0.25">
      <c r="A45" s="485" t="s">
        <v>444</v>
      </c>
      <c r="B45" s="485"/>
      <c r="C45" s="485"/>
      <c r="D45" s="485"/>
      <c r="E45" s="485"/>
      <c r="F45" s="485"/>
      <c r="G45" s="485"/>
      <c r="H45" s="485"/>
      <c r="I45" s="485"/>
      <c r="J45" s="485"/>
    </row>
    <row r="46" spans="1:10" ht="74.25" customHeight="1" x14ac:dyDescent="0.25">
      <c r="A46" s="485" t="s">
        <v>445</v>
      </c>
      <c r="B46" s="485"/>
      <c r="C46" s="485"/>
      <c r="D46" s="485"/>
      <c r="E46" s="485"/>
      <c r="F46" s="485"/>
      <c r="G46" s="485"/>
      <c r="H46" s="485"/>
      <c r="I46" s="485"/>
      <c r="J46" s="485"/>
    </row>
    <row r="47" spans="1:10" ht="15.75" customHeight="1" x14ac:dyDescent="0.25">
      <c r="A47" s="485" t="s">
        <v>446</v>
      </c>
      <c r="B47" s="485"/>
      <c r="C47" s="485"/>
      <c r="D47" s="485"/>
      <c r="E47" s="485"/>
      <c r="F47" s="485"/>
      <c r="G47" s="485"/>
      <c r="H47" s="485"/>
      <c r="I47" s="485"/>
      <c r="J47" s="485"/>
    </row>
    <row r="48" spans="1:10" ht="15.75" customHeight="1" x14ac:dyDescent="0.25">
      <c r="A48" s="145"/>
      <c r="B48" s="145"/>
      <c r="C48" s="145"/>
      <c r="D48" s="145"/>
      <c r="E48" s="145"/>
      <c r="F48" s="145"/>
      <c r="G48" s="145"/>
      <c r="H48" s="145"/>
      <c r="I48" s="145"/>
      <c r="J48" s="145"/>
    </row>
    <row r="49" spans="1:10" x14ac:dyDescent="0.25">
      <c r="A49" s="139"/>
      <c r="B49" s="139"/>
      <c r="C49" s="139"/>
      <c r="D49" s="139"/>
      <c r="E49" s="139"/>
      <c r="F49" s="139"/>
      <c r="G49" s="139"/>
      <c r="H49" s="139"/>
      <c r="I49" s="139"/>
      <c r="J49" s="139"/>
    </row>
    <row r="50" spans="1:10" x14ac:dyDescent="0.25">
      <c r="A50" s="139"/>
      <c r="B50" s="141"/>
      <c r="C50" s="139"/>
      <c r="D50" s="487"/>
      <c r="E50" s="487"/>
      <c r="F50" s="487"/>
      <c r="G50" s="487"/>
      <c r="H50" s="139"/>
      <c r="I50" s="142"/>
      <c r="J50" s="162"/>
    </row>
    <row r="51" spans="1:10" x14ac:dyDescent="0.25">
      <c r="A51" s="139"/>
      <c r="B51" s="143" t="s">
        <v>323</v>
      </c>
      <c r="C51" s="139"/>
      <c r="D51" s="484" t="s">
        <v>324</v>
      </c>
      <c r="E51" s="484"/>
      <c r="F51" s="484"/>
      <c r="G51" s="484"/>
      <c r="H51" s="139"/>
      <c r="I51" s="483" t="s">
        <v>325</v>
      </c>
      <c r="J51" s="483"/>
    </row>
    <row r="52" spans="1:10" x14ac:dyDescent="0.25">
      <c r="A52" s="139"/>
      <c r="B52" s="139"/>
      <c r="C52" s="139"/>
      <c r="D52" s="139"/>
      <c r="E52" s="139"/>
      <c r="F52" s="139"/>
      <c r="G52" s="139"/>
      <c r="H52" s="139"/>
      <c r="I52" s="139"/>
      <c r="J52" s="139"/>
    </row>
    <row r="53" spans="1:10" x14ac:dyDescent="0.25">
      <c r="A53" s="139"/>
      <c r="B53" s="139"/>
      <c r="C53" s="139"/>
      <c r="D53" s="139"/>
      <c r="E53" s="139"/>
      <c r="F53" s="139"/>
      <c r="G53" s="139"/>
      <c r="H53" s="139"/>
      <c r="I53" s="139"/>
      <c r="J53" s="139"/>
    </row>
    <row r="54" spans="1:10" x14ac:dyDescent="0.25">
      <c r="A54" s="139"/>
      <c r="B54" s="139"/>
      <c r="C54" s="139"/>
      <c r="D54" s="139"/>
      <c r="E54" s="139"/>
      <c r="F54" s="139"/>
      <c r="G54" s="139"/>
      <c r="H54" s="139"/>
      <c r="I54" s="139"/>
      <c r="J54" s="139"/>
    </row>
    <row r="55" spans="1:10" x14ac:dyDescent="0.25">
      <c r="A55" s="139"/>
      <c r="B55" s="139"/>
      <c r="C55" s="139"/>
      <c r="D55" s="139"/>
      <c r="E55" s="139"/>
      <c r="F55" s="139"/>
      <c r="G55" s="139"/>
      <c r="H55" s="139"/>
      <c r="I55" s="139"/>
      <c r="J55" s="139"/>
    </row>
    <row r="56" spans="1:10" x14ac:dyDescent="0.25">
      <c r="A56" s="139"/>
      <c r="B56" s="139"/>
      <c r="C56" s="139"/>
      <c r="D56" s="139"/>
      <c r="E56" s="139"/>
      <c r="F56" s="139"/>
      <c r="G56" s="139"/>
      <c r="H56" s="139"/>
      <c r="I56" s="139"/>
      <c r="J56" s="139"/>
    </row>
    <row r="57" spans="1:10" x14ac:dyDescent="0.25">
      <c r="A57" s="139"/>
      <c r="B57" s="139"/>
      <c r="C57" s="139"/>
      <c r="D57" s="139"/>
      <c r="E57" s="139"/>
      <c r="F57" s="139"/>
      <c r="G57" s="139"/>
      <c r="H57" s="139"/>
      <c r="I57" s="139"/>
      <c r="J57" s="139"/>
    </row>
    <row r="58" spans="1:10" x14ac:dyDescent="0.25">
      <c r="A58" s="139"/>
      <c r="B58" s="139"/>
      <c r="C58" s="139"/>
      <c r="D58" s="139"/>
      <c r="E58" s="139"/>
      <c r="F58" s="139"/>
      <c r="G58" s="139"/>
      <c r="H58" s="139"/>
      <c r="I58" s="139"/>
      <c r="J58" s="139"/>
    </row>
    <row r="59" spans="1:10" x14ac:dyDescent="0.25">
      <c r="A59" s="139"/>
      <c r="B59" s="139"/>
      <c r="C59" s="139"/>
      <c r="D59" s="139"/>
      <c r="E59" s="139"/>
      <c r="F59" s="139"/>
      <c r="G59" s="139"/>
      <c r="H59" s="139"/>
      <c r="I59" s="139"/>
      <c r="J59" s="139"/>
    </row>
    <row r="60" spans="1:10" x14ac:dyDescent="0.25">
      <c r="A60" s="139"/>
      <c r="B60" s="139"/>
      <c r="C60" s="139"/>
      <c r="D60" s="139"/>
      <c r="E60" s="139"/>
      <c r="F60" s="139"/>
      <c r="G60" s="139"/>
      <c r="H60" s="139"/>
      <c r="I60" s="139"/>
      <c r="J60" s="139"/>
    </row>
    <row r="61" spans="1:10" x14ac:dyDescent="0.25">
      <c r="A61" s="139"/>
      <c r="B61" s="139"/>
      <c r="C61" s="139"/>
      <c r="D61" s="139"/>
      <c r="E61" s="139"/>
      <c r="F61" s="139"/>
      <c r="G61" s="139"/>
      <c r="H61" s="139"/>
      <c r="I61" s="139"/>
      <c r="J61" s="139"/>
    </row>
    <row r="62" spans="1:10" x14ac:dyDescent="0.25">
      <c r="A62" s="139"/>
      <c r="B62" s="139"/>
      <c r="C62" s="139"/>
      <c r="D62" s="139"/>
      <c r="E62" s="139"/>
      <c r="F62" s="139"/>
      <c r="G62" s="139"/>
      <c r="H62" s="139"/>
      <c r="I62" s="139"/>
      <c r="J62" s="139"/>
    </row>
    <row r="63" spans="1:10" x14ac:dyDescent="0.25">
      <c r="A63" s="139"/>
      <c r="B63" s="139"/>
      <c r="C63" s="139"/>
      <c r="D63" s="139"/>
      <c r="E63" s="139"/>
      <c r="F63" s="139"/>
      <c r="G63" s="139"/>
      <c r="H63" s="139"/>
      <c r="I63" s="139"/>
      <c r="J63" s="139"/>
    </row>
    <row r="64" spans="1:10" x14ac:dyDescent="0.25">
      <c r="A64" s="139"/>
      <c r="B64" s="139"/>
      <c r="C64" s="139"/>
      <c r="D64" s="139"/>
      <c r="E64" s="139"/>
      <c r="F64" s="139"/>
      <c r="G64" s="139"/>
      <c r="H64" s="139"/>
      <c r="I64" s="139"/>
      <c r="J64" s="139"/>
    </row>
    <row r="65" spans="1:10" x14ac:dyDescent="0.25">
      <c r="A65" s="139"/>
      <c r="B65" s="139"/>
      <c r="C65" s="139"/>
      <c r="D65" s="139"/>
      <c r="E65" s="139"/>
      <c r="F65" s="139"/>
      <c r="G65" s="139"/>
      <c r="H65" s="139"/>
      <c r="I65" s="139"/>
      <c r="J65" s="139"/>
    </row>
    <row r="66" spans="1:10" x14ac:dyDescent="0.25">
      <c r="A66" s="139"/>
      <c r="B66" s="139"/>
      <c r="C66" s="139"/>
      <c r="D66" s="139"/>
      <c r="E66" s="139"/>
      <c r="F66" s="139"/>
      <c r="G66" s="139"/>
      <c r="H66" s="139"/>
      <c r="I66" s="139"/>
      <c r="J66" s="139"/>
    </row>
    <row r="67" spans="1:10" x14ac:dyDescent="0.25">
      <c r="A67" s="139"/>
      <c r="B67" s="139"/>
      <c r="C67" s="139"/>
      <c r="D67" s="139"/>
      <c r="E67" s="139"/>
      <c r="F67" s="139"/>
      <c r="G67" s="139"/>
      <c r="H67" s="139"/>
      <c r="I67" s="139"/>
      <c r="J67" s="139"/>
    </row>
    <row r="68" spans="1:10" x14ac:dyDescent="0.25">
      <c r="A68" s="139"/>
      <c r="B68" s="139"/>
      <c r="C68" s="139"/>
      <c r="D68" s="139"/>
      <c r="E68" s="139"/>
      <c r="F68" s="139"/>
      <c r="G68" s="139"/>
      <c r="H68" s="139"/>
      <c r="I68" s="139"/>
      <c r="J68" s="139"/>
    </row>
    <row r="69" spans="1:10" x14ac:dyDescent="0.25">
      <c r="A69" s="139"/>
      <c r="B69" s="139"/>
      <c r="C69" s="139"/>
      <c r="D69" s="139"/>
      <c r="E69" s="139"/>
      <c r="F69" s="139"/>
      <c r="G69" s="139"/>
      <c r="H69" s="139"/>
      <c r="I69" s="139"/>
      <c r="J69" s="139"/>
    </row>
    <row r="70" spans="1:10" x14ac:dyDescent="0.25">
      <c r="A70" s="139"/>
      <c r="B70" s="139"/>
      <c r="C70" s="139"/>
      <c r="D70" s="139"/>
      <c r="E70" s="139"/>
      <c r="F70" s="139"/>
      <c r="G70" s="139"/>
      <c r="H70" s="139"/>
      <c r="I70" s="139"/>
      <c r="J70" s="139"/>
    </row>
    <row r="71" spans="1:10" x14ac:dyDescent="0.25">
      <c r="A71" s="139"/>
      <c r="B71" s="139"/>
      <c r="C71" s="139"/>
      <c r="D71" s="139"/>
      <c r="E71" s="139"/>
      <c r="F71" s="139"/>
      <c r="G71" s="139"/>
      <c r="H71" s="139"/>
      <c r="I71" s="139"/>
      <c r="J71" s="139"/>
    </row>
    <row r="72" spans="1:10" x14ac:dyDescent="0.25">
      <c r="A72" s="139"/>
      <c r="B72" s="139"/>
      <c r="C72" s="139"/>
      <c r="D72" s="139"/>
      <c r="E72" s="139"/>
      <c r="F72" s="139"/>
      <c r="G72" s="139"/>
      <c r="H72" s="139"/>
      <c r="I72" s="139"/>
      <c r="J72" s="139"/>
    </row>
    <row r="73" spans="1:10" x14ac:dyDescent="0.25">
      <c r="A73" s="139"/>
      <c r="B73" s="139"/>
      <c r="C73" s="139"/>
      <c r="D73" s="139"/>
      <c r="E73" s="139"/>
      <c r="F73" s="139"/>
      <c r="G73" s="139"/>
      <c r="H73" s="139"/>
      <c r="I73" s="139"/>
      <c r="J73" s="139"/>
    </row>
    <row r="74" spans="1:10" x14ac:dyDescent="0.25">
      <c r="A74" s="139"/>
      <c r="B74" s="139"/>
      <c r="C74" s="139"/>
      <c r="D74" s="139"/>
      <c r="E74" s="139"/>
      <c r="F74" s="139"/>
      <c r="G74" s="139"/>
      <c r="H74" s="139"/>
      <c r="I74" s="139"/>
      <c r="J74" s="139"/>
    </row>
    <row r="75" spans="1:10" x14ac:dyDescent="0.25">
      <c r="A75" s="139"/>
      <c r="B75" s="139"/>
      <c r="C75" s="139"/>
      <c r="D75" s="139"/>
      <c r="E75" s="139"/>
      <c r="F75" s="139"/>
      <c r="G75" s="139"/>
      <c r="H75" s="139"/>
      <c r="I75" s="139"/>
      <c r="J75" s="139"/>
    </row>
    <row r="76" spans="1:10" x14ac:dyDescent="0.25">
      <c r="A76" s="139"/>
      <c r="B76" s="139"/>
      <c r="C76" s="139"/>
      <c r="D76" s="139"/>
      <c r="E76" s="139"/>
      <c r="F76" s="139"/>
      <c r="G76" s="139"/>
      <c r="H76" s="139"/>
      <c r="I76" s="139"/>
      <c r="J76" s="139"/>
    </row>
    <row r="77" spans="1:10" x14ac:dyDescent="0.25">
      <c r="A77" s="139"/>
      <c r="B77" s="139"/>
      <c r="C77" s="139"/>
      <c r="D77" s="139"/>
      <c r="E77" s="139"/>
      <c r="F77" s="139"/>
      <c r="G77" s="139"/>
      <c r="H77" s="139"/>
      <c r="I77" s="139"/>
      <c r="J77" s="139"/>
    </row>
    <row r="78" spans="1:10" x14ac:dyDescent="0.25">
      <c r="A78" s="139"/>
      <c r="B78" s="139"/>
      <c r="C78" s="139"/>
      <c r="D78" s="139"/>
      <c r="E78" s="139"/>
      <c r="F78" s="139"/>
      <c r="G78" s="139"/>
      <c r="H78" s="139"/>
      <c r="I78" s="139"/>
      <c r="J78" s="139"/>
    </row>
    <row r="79" spans="1:10" x14ac:dyDescent="0.25">
      <c r="A79" s="139"/>
      <c r="B79" s="139"/>
      <c r="C79" s="139"/>
      <c r="D79" s="139"/>
      <c r="E79" s="139"/>
      <c r="F79" s="139"/>
      <c r="G79" s="139"/>
      <c r="H79" s="139"/>
      <c r="I79" s="139"/>
      <c r="J79" s="139"/>
    </row>
    <row r="80" spans="1:10" x14ac:dyDescent="0.25">
      <c r="A80" s="139"/>
      <c r="B80" s="139"/>
      <c r="C80" s="139"/>
      <c r="D80" s="139"/>
      <c r="E80" s="139"/>
      <c r="F80" s="139"/>
      <c r="G80" s="139"/>
      <c r="H80" s="139"/>
      <c r="I80" s="139"/>
      <c r="J80" s="139"/>
    </row>
    <row r="81" spans="1:10" x14ac:dyDescent="0.25">
      <c r="A81" s="139"/>
      <c r="B81" s="139"/>
      <c r="C81" s="139"/>
      <c r="D81" s="139"/>
      <c r="E81" s="139"/>
      <c r="F81" s="139"/>
      <c r="G81" s="139"/>
      <c r="H81" s="139"/>
      <c r="I81" s="139"/>
      <c r="J81" s="139"/>
    </row>
    <row r="82" spans="1:10" x14ac:dyDescent="0.25">
      <c r="A82" s="139"/>
      <c r="B82" s="139"/>
      <c r="C82" s="139"/>
      <c r="D82" s="139"/>
      <c r="E82" s="139"/>
      <c r="F82" s="139"/>
      <c r="G82" s="139"/>
      <c r="H82" s="139"/>
      <c r="I82" s="139"/>
      <c r="J82" s="139"/>
    </row>
    <row r="83" spans="1:10" x14ac:dyDescent="0.25">
      <c r="A83" s="139"/>
      <c r="B83" s="139"/>
      <c r="C83" s="139"/>
      <c r="D83" s="139"/>
      <c r="E83" s="139"/>
      <c r="F83" s="139"/>
      <c r="G83" s="139"/>
      <c r="H83" s="139"/>
      <c r="I83" s="139"/>
      <c r="J83" s="139"/>
    </row>
    <row r="84" spans="1:10" x14ac:dyDescent="0.25">
      <c r="A84" s="139"/>
      <c r="B84" s="139"/>
      <c r="C84" s="139"/>
      <c r="D84" s="139"/>
      <c r="E84" s="139"/>
      <c r="F84" s="139"/>
      <c r="G84" s="139"/>
      <c r="H84" s="139"/>
      <c r="I84" s="139"/>
      <c r="J84" s="139"/>
    </row>
    <row r="85" spans="1:10" x14ac:dyDescent="0.25">
      <c r="A85" s="139"/>
      <c r="B85" s="139"/>
      <c r="C85" s="139"/>
      <c r="D85" s="139"/>
      <c r="E85" s="139"/>
      <c r="F85" s="139"/>
      <c r="G85" s="139"/>
      <c r="H85" s="139"/>
      <c r="I85" s="139"/>
      <c r="J85" s="139"/>
    </row>
    <row r="86" spans="1:10" x14ac:dyDescent="0.25">
      <c r="A86" s="139"/>
      <c r="B86" s="139"/>
      <c r="C86" s="139"/>
      <c r="D86" s="139"/>
      <c r="E86" s="139"/>
      <c r="F86" s="139"/>
      <c r="G86" s="139"/>
      <c r="H86" s="139"/>
      <c r="I86" s="139"/>
      <c r="J86" s="139"/>
    </row>
    <row r="87" spans="1:10" x14ac:dyDescent="0.25">
      <c r="A87" s="139"/>
      <c r="B87" s="139"/>
      <c r="C87" s="139"/>
      <c r="D87" s="139"/>
      <c r="E87" s="139"/>
      <c r="F87" s="139"/>
      <c r="G87" s="139"/>
      <c r="H87" s="139"/>
      <c r="I87" s="139"/>
      <c r="J87" s="139"/>
    </row>
    <row r="88" spans="1:10" x14ac:dyDescent="0.25">
      <c r="A88" s="139"/>
      <c r="B88" s="139"/>
      <c r="C88" s="139"/>
      <c r="D88" s="139"/>
      <c r="E88" s="139"/>
      <c r="F88" s="139"/>
      <c r="G88" s="139"/>
      <c r="H88" s="139"/>
      <c r="I88" s="139"/>
      <c r="J88" s="139"/>
    </row>
    <row r="89" spans="1:10" x14ac:dyDescent="0.25">
      <c r="A89" s="139"/>
      <c r="B89" s="139"/>
      <c r="C89" s="139"/>
      <c r="D89" s="139"/>
      <c r="E89" s="139"/>
      <c r="F89" s="139"/>
      <c r="G89" s="139"/>
      <c r="H89" s="139"/>
      <c r="I89" s="139"/>
      <c r="J89" s="139"/>
    </row>
    <row r="90" spans="1:10" x14ac:dyDescent="0.25">
      <c r="A90" s="139"/>
      <c r="B90" s="139"/>
      <c r="C90" s="139"/>
      <c r="D90" s="139"/>
      <c r="E90" s="139"/>
      <c r="F90" s="139"/>
      <c r="G90" s="139"/>
      <c r="H90" s="139"/>
      <c r="I90" s="139"/>
      <c r="J90" s="139"/>
    </row>
    <row r="91" spans="1:10" x14ac:dyDescent="0.25">
      <c r="A91" s="139"/>
      <c r="B91" s="139"/>
      <c r="C91" s="139"/>
      <c r="D91" s="139"/>
      <c r="E91" s="139"/>
      <c r="F91" s="139"/>
      <c r="G91" s="139"/>
      <c r="H91" s="139"/>
      <c r="I91" s="139"/>
      <c r="J91" s="139"/>
    </row>
    <row r="92" spans="1:10" x14ac:dyDescent="0.25">
      <c r="A92" s="139"/>
      <c r="B92" s="139"/>
      <c r="C92" s="139"/>
      <c r="D92" s="139"/>
      <c r="E92" s="139"/>
      <c r="F92" s="139"/>
      <c r="G92" s="139"/>
      <c r="H92" s="139"/>
      <c r="I92" s="139"/>
      <c r="J92" s="139"/>
    </row>
    <row r="93" spans="1:10" x14ac:dyDescent="0.25">
      <c r="A93" s="139"/>
      <c r="B93" s="139"/>
      <c r="C93" s="139"/>
      <c r="D93" s="139"/>
      <c r="E93" s="139"/>
      <c r="F93" s="139"/>
      <c r="G93" s="139"/>
      <c r="H93" s="139"/>
      <c r="I93" s="139"/>
      <c r="J93" s="139"/>
    </row>
    <row r="94" spans="1:10" x14ac:dyDescent="0.25">
      <c r="A94" s="139"/>
      <c r="B94" s="139"/>
      <c r="C94" s="139"/>
      <c r="D94" s="139"/>
      <c r="E94" s="139"/>
      <c r="F94" s="139"/>
      <c r="G94" s="139"/>
      <c r="H94" s="139"/>
      <c r="I94" s="139"/>
      <c r="J94" s="139"/>
    </row>
    <row r="95" spans="1:10" x14ac:dyDescent="0.25">
      <c r="A95" s="139"/>
      <c r="B95" s="139"/>
      <c r="C95" s="139"/>
      <c r="D95" s="139"/>
      <c r="E95" s="139"/>
      <c r="F95" s="139"/>
      <c r="G95" s="139"/>
      <c r="H95" s="139"/>
      <c r="I95" s="139"/>
      <c r="J95" s="139"/>
    </row>
    <row r="96" spans="1:10" x14ac:dyDescent="0.25">
      <c r="A96" s="139"/>
      <c r="B96" s="139"/>
      <c r="C96" s="139"/>
      <c r="D96" s="139"/>
      <c r="E96" s="139"/>
      <c r="F96" s="139"/>
      <c r="G96" s="139"/>
      <c r="H96" s="139"/>
      <c r="I96" s="139"/>
      <c r="J96" s="139"/>
    </row>
    <row r="97" spans="1:10" x14ac:dyDescent="0.25">
      <c r="A97" s="139"/>
      <c r="B97" s="139"/>
      <c r="C97" s="139"/>
      <c r="D97" s="139"/>
      <c r="E97" s="139"/>
      <c r="F97" s="139"/>
      <c r="G97" s="139"/>
      <c r="H97" s="139"/>
      <c r="I97" s="139"/>
      <c r="J97" s="139"/>
    </row>
    <row r="98" spans="1:10" x14ac:dyDescent="0.25">
      <c r="A98" s="139"/>
      <c r="B98" s="139"/>
      <c r="C98" s="139"/>
      <c r="D98" s="139"/>
      <c r="E98" s="139"/>
      <c r="F98" s="139"/>
      <c r="G98" s="139"/>
      <c r="H98" s="139"/>
      <c r="I98" s="139"/>
      <c r="J98" s="139"/>
    </row>
    <row r="99" spans="1:10" x14ac:dyDescent="0.25">
      <c r="A99" s="139"/>
      <c r="B99" s="139"/>
      <c r="C99" s="139"/>
      <c r="D99" s="139"/>
      <c r="E99" s="139"/>
      <c r="F99" s="139"/>
      <c r="G99" s="139"/>
      <c r="H99" s="139"/>
      <c r="I99" s="139"/>
      <c r="J99" s="139"/>
    </row>
    <row r="100" spans="1:10" x14ac:dyDescent="0.25">
      <c r="A100" s="139"/>
      <c r="B100" s="139"/>
      <c r="C100" s="139"/>
      <c r="D100" s="139"/>
      <c r="E100" s="139"/>
      <c r="F100" s="139"/>
      <c r="G100" s="139"/>
      <c r="H100" s="139"/>
      <c r="I100" s="139"/>
      <c r="J100" s="139"/>
    </row>
    <row r="101" spans="1:10" x14ac:dyDescent="0.25">
      <c r="A101" s="139"/>
      <c r="B101" s="139"/>
      <c r="C101" s="139"/>
      <c r="D101" s="139"/>
      <c r="E101" s="139"/>
      <c r="F101" s="139"/>
      <c r="G101" s="139"/>
      <c r="H101" s="139"/>
      <c r="I101" s="139"/>
      <c r="J101" s="139"/>
    </row>
  </sheetData>
  <sheetProtection password="CA50" sheet="1" objects="1" scenarios="1"/>
  <mergeCells count="47">
    <mergeCell ref="A26:J26"/>
    <mergeCell ref="A28:J28"/>
    <mergeCell ref="A29:J29"/>
    <mergeCell ref="A30:J30"/>
    <mergeCell ref="A21:J21"/>
    <mergeCell ref="A22:J22"/>
    <mergeCell ref="A23:J23"/>
    <mergeCell ref="A24:J24"/>
    <mergeCell ref="A25:J25"/>
    <mergeCell ref="A27:J27"/>
    <mergeCell ref="B8:J8"/>
    <mergeCell ref="A3:J3"/>
    <mergeCell ref="A4:J4"/>
    <mergeCell ref="A5:B5"/>
    <mergeCell ref="B7:J7"/>
    <mergeCell ref="D50:G50"/>
    <mergeCell ref="A9:A10"/>
    <mergeCell ref="B9:J10"/>
    <mergeCell ref="B11:J11"/>
    <mergeCell ref="A12:C13"/>
    <mergeCell ref="D12:J13"/>
    <mergeCell ref="A38:J38"/>
    <mergeCell ref="A39:J39"/>
    <mergeCell ref="A40:J40"/>
    <mergeCell ref="A41:J41"/>
    <mergeCell ref="A14:J14"/>
    <mergeCell ref="A15:J15"/>
    <mergeCell ref="A16:J16"/>
    <mergeCell ref="A18:J18"/>
    <mergeCell ref="A17:J17"/>
    <mergeCell ref="A31:J31"/>
    <mergeCell ref="I51:J51"/>
    <mergeCell ref="D51:G51"/>
    <mergeCell ref="A19:J19"/>
    <mergeCell ref="A20:J20"/>
    <mergeCell ref="A43:J43"/>
    <mergeCell ref="A44:J44"/>
    <mergeCell ref="A42:J42"/>
    <mergeCell ref="A45:J45"/>
    <mergeCell ref="A46:J46"/>
    <mergeCell ref="A47:J47"/>
    <mergeCell ref="A32:J32"/>
    <mergeCell ref="A33:J33"/>
    <mergeCell ref="A34:J34"/>
    <mergeCell ref="A35:J35"/>
    <mergeCell ref="A36:J36"/>
    <mergeCell ref="A37:J37"/>
  </mergeCells>
  <pageMargins left="0.70866141732283472" right="0.70866141732283472" top="0.74803149606299213" bottom="0.74803149606299213" header="0.31496062992125984" footer="0.31496062992125984"/>
  <pageSetup paperSize="9" scale="91" fitToHeight="2" orientation="portrait" r:id="rId1"/>
  <rowBreaks count="1" manualBreakCount="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zoomScale="115" zoomScaleNormal="115" workbookViewId="0">
      <selection activeCell="B15" sqref="B15:I15"/>
    </sheetView>
  </sheetViews>
  <sheetFormatPr defaultRowHeight="12.75" x14ac:dyDescent="0.2"/>
  <cols>
    <col min="1" max="1" width="10.5703125" style="168" customWidth="1"/>
    <col min="2" max="3" width="2.140625" style="168" customWidth="1"/>
    <col min="4" max="4" width="29.140625" style="168" customWidth="1"/>
    <col min="5" max="5" width="16" style="168" customWidth="1"/>
    <col min="6" max="6" width="6.7109375" style="168" customWidth="1"/>
    <col min="7" max="7" width="9.140625" style="168"/>
    <col min="8" max="8" width="4" style="168" customWidth="1"/>
    <col min="9" max="16384" width="9.140625" style="168"/>
  </cols>
  <sheetData>
    <row r="1" spans="1:9" x14ac:dyDescent="0.2">
      <c r="A1" s="169" t="s">
        <v>398</v>
      </c>
    </row>
    <row r="3" spans="1:9" x14ac:dyDescent="0.2">
      <c r="A3" s="169" t="s">
        <v>400</v>
      </c>
    </row>
    <row r="4" spans="1:9" x14ac:dyDescent="0.2">
      <c r="A4" s="169" t="s">
        <v>401</v>
      </c>
    </row>
    <row r="5" spans="1:9" x14ac:dyDescent="0.2">
      <c r="A5" s="169" t="s">
        <v>402</v>
      </c>
    </row>
    <row r="6" spans="1:9" x14ac:dyDescent="0.2">
      <c r="A6" s="169" t="s">
        <v>403</v>
      </c>
    </row>
    <row r="7" spans="1:9" x14ac:dyDescent="0.2">
      <c r="A7" s="169"/>
    </row>
    <row r="9" spans="1:9" x14ac:dyDescent="0.2">
      <c r="A9" s="516" t="s">
        <v>327</v>
      </c>
      <c r="B9" s="516"/>
      <c r="C9" s="516"/>
      <c r="D9" s="516"/>
      <c r="E9" s="516"/>
      <c r="F9" s="516"/>
      <c r="G9" s="516"/>
      <c r="H9" s="516"/>
      <c r="I9" s="516"/>
    </row>
    <row r="10" spans="1:9" x14ac:dyDescent="0.2">
      <c r="A10" s="516" t="s">
        <v>328</v>
      </c>
      <c r="B10" s="516"/>
      <c r="C10" s="516"/>
      <c r="D10" s="516"/>
      <c r="E10" s="516"/>
      <c r="F10" s="516"/>
      <c r="G10" s="516"/>
      <c r="H10" s="516"/>
      <c r="I10" s="516"/>
    </row>
    <row r="11" spans="1:9" x14ac:dyDescent="0.2">
      <c r="A11" s="170"/>
      <c r="B11" s="170"/>
      <c r="C11" s="170"/>
      <c r="D11" s="170"/>
      <c r="E11" s="170"/>
      <c r="F11" s="170"/>
      <c r="G11" s="170"/>
      <c r="H11" s="170"/>
      <c r="I11" s="170"/>
    </row>
    <row r="12" spans="1:9" x14ac:dyDescent="0.2">
      <c r="A12" s="171" t="s">
        <v>199</v>
      </c>
      <c r="B12" s="517" t="str">
        <f>CONCATENATE(Заявление!C13," ",Заявление!C14," ",Заявление!C15)</f>
        <v xml:space="preserve">  </v>
      </c>
      <c r="C12" s="517"/>
      <c r="D12" s="517"/>
      <c r="E12" s="517"/>
      <c r="F12" s="517"/>
      <c r="G12" s="517"/>
      <c r="H12" s="517"/>
      <c r="I12" s="517"/>
    </row>
    <row r="13" spans="1:9" s="178" customFormat="1" ht="11.25" x14ac:dyDescent="0.2">
      <c r="A13" s="146"/>
      <c r="B13" s="511" t="s">
        <v>329</v>
      </c>
      <c r="C13" s="511"/>
      <c r="D13" s="511"/>
      <c r="E13" s="511"/>
      <c r="F13" s="511"/>
      <c r="G13" s="511"/>
      <c r="H13" s="511"/>
      <c r="I13" s="511"/>
    </row>
    <row r="14" spans="1:9" ht="15" customHeight="1" x14ac:dyDescent="0.2">
      <c r="A14" s="510" t="s">
        <v>330</v>
      </c>
      <c r="B14" s="514" t="str">
        <f>CONCATENATE("серия ",Заявление!B19," № ",Заявление!D19,", выдан ",Заявление!J19," г.")</f>
        <v>серия  № , выдан  г.</v>
      </c>
      <c r="C14" s="514"/>
      <c r="D14" s="514"/>
      <c r="E14" s="514"/>
      <c r="F14" s="514"/>
      <c r="G14" s="514"/>
      <c r="H14" s="514"/>
      <c r="I14" s="514"/>
    </row>
    <row r="15" spans="1:9" ht="27.75" customHeight="1" x14ac:dyDescent="0.2">
      <c r="A15" s="510"/>
      <c r="B15" s="515" t="str">
        <f>CONCATENATE(Заявление!C20)</f>
        <v/>
      </c>
      <c r="C15" s="515"/>
      <c r="D15" s="515"/>
      <c r="E15" s="515"/>
      <c r="F15" s="515"/>
      <c r="G15" s="515"/>
      <c r="H15" s="515"/>
      <c r="I15" s="515"/>
    </row>
    <row r="16" spans="1:9" s="178" customFormat="1" ht="11.25" x14ac:dyDescent="0.2">
      <c r="A16" s="146"/>
      <c r="B16" s="511" t="s">
        <v>331</v>
      </c>
      <c r="C16" s="512"/>
      <c r="D16" s="512"/>
      <c r="E16" s="512"/>
      <c r="F16" s="512"/>
      <c r="G16" s="512"/>
      <c r="H16" s="512"/>
      <c r="I16" s="512"/>
    </row>
    <row r="17" spans="1:9" x14ac:dyDescent="0.2">
      <c r="A17" s="513" t="s">
        <v>354</v>
      </c>
      <c r="B17" s="513"/>
      <c r="C17" s="513"/>
      <c r="D17" s="514" t="str">
        <f>CONCATENATE(Заявление!D21)</f>
        <v/>
      </c>
      <c r="E17" s="514"/>
      <c r="F17" s="514"/>
      <c r="G17" s="514"/>
      <c r="H17" s="514"/>
      <c r="I17" s="514"/>
    </row>
    <row r="18" spans="1:9" x14ac:dyDescent="0.2">
      <c r="A18" s="513"/>
      <c r="B18" s="513"/>
      <c r="C18" s="513"/>
      <c r="D18" s="515"/>
      <c r="E18" s="515"/>
      <c r="F18" s="515"/>
      <c r="G18" s="515"/>
      <c r="H18" s="515"/>
      <c r="I18" s="515"/>
    </row>
    <row r="19" spans="1:9" x14ac:dyDescent="0.2">
      <c r="A19" s="172"/>
      <c r="B19" s="172"/>
      <c r="C19" s="172"/>
      <c r="D19" s="519" t="s">
        <v>332</v>
      </c>
      <c r="E19" s="519"/>
      <c r="F19" s="519"/>
      <c r="G19" s="519"/>
      <c r="H19" s="519"/>
      <c r="I19" s="519"/>
    </row>
    <row r="20" spans="1:9" ht="52.5" customHeight="1" x14ac:dyDescent="0.2">
      <c r="A20" s="520" t="s">
        <v>395</v>
      </c>
      <c r="B20" s="520"/>
      <c r="C20" s="520"/>
      <c r="D20" s="520"/>
      <c r="E20" s="520"/>
      <c r="F20" s="520"/>
      <c r="G20" s="520"/>
      <c r="H20" s="520"/>
      <c r="I20" s="520"/>
    </row>
    <row r="21" spans="1:9" ht="15" customHeight="1" x14ac:dyDescent="0.2">
      <c r="A21" s="518" t="str">
        <f>B12</f>
        <v xml:space="preserve">  </v>
      </c>
      <c r="B21" s="518"/>
      <c r="C21" s="518"/>
      <c r="D21" s="518"/>
      <c r="E21" s="518"/>
      <c r="F21" s="518"/>
      <c r="G21" s="518"/>
      <c r="H21" s="518"/>
      <c r="I21" s="173" t="s">
        <v>334</v>
      </c>
    </row>
    <row r="22" spans="1:9" s="178" customFormat="1" ht="11.25" x14ac:dyDescent="0.2">
      <c r="A22" s="521" t="s">
        <v>333</v>
      </c>
      <c r="B22" s="521"/>
      <c r="C22" s="521"/>
      <c r="D22" s="521"/>
      <c r="E22" s="521"/>
      <c r="F22" s="521"/>
      <c r="G22" s="521"/>
      <c r="H22" s="521"/>
      <c r="I22" s="179"/>
    </row>
    <row r="23" spans="1:9" ht="28.5" customHeight="1" x14ac:dyDescent="0.2">
      <c r="A23" s="509" t="s">
        <v>447</v>
      </c>
      <c r="B23" s="509"/>
      <c r="C23" s="509"/>
      <c r="D23" s="509"/>
      <c r="E23" s="509"/>
      <c r="F23" s="509"/>
      <c r="G23" s="509"/>
      <c r="H23" s="509"/>
      <c r="I23" s="509"/>
    </row>
    <row r="24" spans="1:9" ht="38.25" customHeight="1" x14ac:dyDescent="0.2">
      <c r="A24" s="506" t="s">
        <v>336</v>
      </c>
      <c r="B24" s="507"/>
      <c r="C24" s="507"/>
      <c r="D24" s="174" t="s">
        <v>337</v>
      </c>
      <c r="E24" s="174" t="s">
        <v>374</v>
      </c>
      <c r="F24" s="506" t="s">
        <v>335</v>
      </c>
      <c r="G24" s="506"/>
      <c r="H24" s="506"/>
      <c r="I24" s="506"/>
    </row>
    <row r="25" spans="1:9" ht="15.75" customHeight="1" x14ac:dyDescent="0.2">
      <c r="A25" s="522" t="s">
        <v>347</v>
      </c>
      <c r="B25" s="523"/>
      <c r="C25" s="524"/>
      <c r="D25" s="175" t="s">
        <v>338</v>
      </c>
      <c r="E25" s="175"/>
      <c r="F25" s="507"/>
      <c r="G25" s="507"/>
      <c r="H25" s="507"/>
      <c r="I25" s="507"/>
    </row>
    <row r="26" spans="1:9" x14ac:dyDescent="0.2">
      <c r="A26" s="525"/>
      <c r="B26" s="526"/>
      <c r="C26" s="527"/>
      <c r="D26" s="175" t="s">
        <v>68</v>
      </c>
      <c r="E26" s="175"/>
      <c r="F26" s="507"/>
      <c r="G26" s="507"/>
      <c r="H26" s="507"/>
      <c r="I26" s="507"/>
    </row>
    <row r="27" spans="1:9" ht="15.75" customHeight="1" x14ac:dyDescent="0.2">
      <c r="A27" s="525"/>
      <c r="B27" s="526"/>
      <c r="C27" s="527"/>
      <c r="D27" s="175" t="s">
        <v>339</v>
      </c>
      <c r="E27" s="175"/>
      <c r="F27" s="507"/>
      <c r="G27" s="507"/>
      <c r="H27" s="507"/>
      <c r="I27" s="507"/>
    </row>
    <row r="28" spans="1:9" ht="15.75" customHeight="1" x14ac:dyDescent="0.2">
      <c r="A28" s="525"/>
      <c r="B28" s="526"/>
      <c r="C28" s="527"/>
      <c r="D28" s="175" t="s">
        <v>375</v>
      </c>
      <c r="E28" s="175"/>
      <c r="F28" s="507"/>
      <c r="G28" s="507"/>
      <c r="H28" s="507"/>
      <c r="I28" s="507"/>
    </row>
    <row r="29" spans="1:9" ht="51" x14ac:dyDescent="0.2">
      <c r="A29" s="525"/>
      <c r="B29" s="526"/>
      <c r="C29" s="527"/>
      <c r="D29" s="175" t="s">
        <v>376</v>
      </c>
      <c r="E29" s="175"/>
      <c r="F29" s="507"/>
      <c r="G29" s="507"/>
      <c r="H29" s="507"/>
      <c r="I29" s="507"/>
    </row>
    <row r="30" spans="1:9" x14ac:dyDescent="0.2">
      <c r="A30" s="525"/>
      <c r="B30" s="526"/>
      <c r="C30" s="527"/>
      <c r="D30" s="175" t="s">
        <v>377</v>
      </c>
      <c r="E30" s="175"/>
      <c r="F30" s="507"/>
      <c r="G30" s="507"/>
      <c r="H30" s="507"/>
      <c r="I30" s="507"/>
    </row>
    <row r="31" spans="1:9" x14ac:dyDescent="0.2">
      <c r="A31" s="528"/>
      <c r="B31" s="529"/>
      <c r="C31" s="530"/>
      <c r="D31" s="175" t="s">
        <v>378</v>
      </c>
      <c r="E31" s="175"/>
      <c r="F31" s="507"/>
      <c r="G31" s="507"/>
      <c r="H31" s="507"/>
      <c r="I31" s="507"/>
    </row>
    <row r="32" spans="1:9" ht="6.75" customHeight="1" x14ac:dyDescent="0.2">
      <c r="A32" s="170"/>
      <c r="B32" s="170"/>
      <c r="C32" s="170"/>
      <c r="D32" s="170"/>
      <c r="E32" s="170"/>
      <c r="F32" s="170"/>
      <c r="G32" s="170"/>
      <c r="H32" s="170"/>
      <c r="I32" s="170"/>
    </row>
    <row r="33" spans="1:9" ht="117" customHeight="1" x14ac:dyDescent="0.2">
      <c r="A33" s="501" t="s">
        <v>448</v>
      </c>
      <c r="B33" s="501"/>
      <c r="C33" s="501"/>
      <c r="D33" s="501"/>
      <c r="E33" s="501"/>
      <c r="F33" s="501"/>
      <c r="G33" s="501"/>
      <c r="H33" s="501"/>
      <c r="I33" s="501"/>
    </row>
    <row r="34" spans="1:9" ht="40.5" customHeight="1" x14ac:dyDescent="0.2">
      <c r="A34" s="506" t="s">
        <v>336</v>
      </c>
      <c r="B34" s="507"/>
      <c r="C34" s="507"/>
      <c r="D34" s="174" t="s">
        <v>337</v>
      </c>
      <c r="E34" s="174" t="s">
        <v>374</v>
      </c>
      <c r="F34" s="506" t="s">
        <v>335</v>
      </c>
      <c r="G34" s="506"/>
      <c r="H34" s="506"/>
      <c r="I34" s="506"/>
    </row>
    <row r="35" spans="1:9" ht="15.75" customHeight="1" x14ac:dyDescent="0.2">
      <c r="A35" s="522" t="s">
        <v>347</v>
      </c>
      <c r="B35" s="523"/>
      <c r="C35" s="524"/>
      <c r="D35" s="175" t="s">
        <v>338</v>
      </c>
      <c r="E35" s="175"/>
      <c r="F35" s="507"/>
      <c r="G35" s="507"/>
      <c r="H35" s="507"/>
      <c r="I35" s="507"/>
    </row>
    <row r="36" spans="1:9" x14ac:dyDescent="0.2">
      <c r="A36" s="525"/>
      <c r="B36" s="526"/>
      <c r="C36" s="527"/>
      <c r="D36" s="175" t="s">
        <v>68</v>
      </c>
      <c r="E36" s="175"/>
      <c r="F36" s="507"/>
      <c r="G36" s="507"/>
      <c r="H36" s="507"/>
      <c r="I36" s="507"/>
    </row>
    <row r="37" spans="1:9" ht="15.75" customHeight="1" x14ac:dyDescent="0.2">
      <c r="A37" s="525"/>
      <c r="B37" s="526"/>
      <c r="C37" s="527"/>
      <c r="D37" s="175" t="s">
        <v>339</v>
      </c>
      <c r="E37" s="175"/>
      <c r="F37" s="507"/>
      <c r="G37" s="507"/>
      <c r="H37" s="507"/>
      <c r="I37" s="507"/>
    </row>
    <row r="38" spans="1:9" ht="15.75" customHeight="1" x14ac:dyDescent="0.2">
      <c r="A38" s="525"/>
      <c r="B38" s="526"/>
      <c r="C38" s="527"/>
      <c r="D38" s="175" t="s">
        <v>74</v>
      </c>
      <c r="E38" s="175"/>
      <c r="F38" s="507"/>
      <c r="G38" s="507"/>
      <c r="H38" s="507"/>
      <c r="I38" s="507"/>
    </row>
    <row r="39" spans="1:9" x14ac:dyDescent="0.2">
      <c r="A39" s="525"/>
      <c r="B39" s="526"/>
      <c r="C39" s="527"/>
      <c r="D39" s="175" t="s">
        <v>340</v>
      </c>
      <c r="E39" s="175"/>
      <c r="F39" s="507"/>
      <c r="G39" s="507"/>
      <c r="H39" s="507"/>
      <c r="I39" s="507"/>
    </row>
    <row r="40" spans="1:9" ht="15.75" customHeight="1" x14ac:dyDescent="0.2">
      <c r="A40" s="525"/>
      <c r="B40" s="526"/>
      <c r="C40" s="527"/>
      <c r="D40" s="175" t="s">
        <v>341</v>
      </c>
      <c r="E40" s="175"/>
      <c r="F40" s="507"/>
      <c r="G40" s="507"/>
      <c r="H40" s="507"/>
      <c r="I40" s="507"/>
    </row>
    <row r="41" spans="1:9" ht="15.75" customHeight="1" x14ac:dyDescent="0.2">
      <c r="A41" s="525"/>
      <c r="B41" s="526"/>
      <c r="C41" s="527"/>
      <c r="D41" s="175" t="s">
        <v>342</v>
      </c>
      <c r="E41" s="175"/>
      <c r="F41" s="507"/>
      <c r="G41" s="507"/>
      <c r="H41" s="507"/>
      <c r="I41" s="507"/>
    </row>
    <row r="42" spans="1:9" ht="15.75" customHeight="1" x14ac:dyDescent="0.2">
      <c r="A42" s="525"/>
      <c r="B42" s="526"/>
      <c r="C42" s="527"/>
      <c r="D42" s="175" t="s">
        <v>343</v>
      </c>
      <c r="E42" s="175"/>
      <c r="F42" s="507"/>
      <c r="G42" s="507"/>
      <c r="H42" s="507"/>
      <c r="I42" s="507"/>
    </row>
    <row r="43" spans="1:9" ht="15.75" customHeight="1" x14ac:dyDescent="0.2">
      <c r="A43" s="525"/>
      <c r="B43" s="526"/>
      <c r="C43" s="527"/>
      <c r="D43" s="175" t="s">
        <v>344</v>
      </c>
      <c r="E43" s="175"/>
      <c r="F43" s="507"/>
      <c r="G43" s="507"/>
      <c r="H43" s="507"/>
      <c r="I43" s="507"/>
    </row>
    <row r="44" spans="1:9" ht="38.25" x14ac:dyDescent="0.2">
      <c r="A44" s="525"/>
      <c r="B44" s="526"/>
      <c r="C44" s="527"/>
      <c r="D44" s="175" t="s">
        <v>345</v>
      </c>
      <c r="E44" s="175"/>
      <c r="F44" s="507"/>
      <c r="G44" s="507"/>
      <c r="H44" s="507"/>
      <c r="I44" s="507"/>
    </row>
    <row r="45" spans="1:9" x14ac:dyDescent="0.2">
      <c r="A45" s="525"/>
      <c r="B45" s="526"/>
      <c r="C45" s="527"/>
      <c r="D45" s="175" t="s">
        <v>379</v>
      </c>
      <c r="E45" s="175"/>
      <c r="F45" s="507"/>
      <c r="G45" s="507"/>
      <c r="H45" s="507"/>
      <c r="I45" s="507"/>
    </row>
    <row r="46" spans="1:9" ht="14.25" customHeight="1" x14ac:dyDescent="0.2">
      <c r="A46" s="525"/>
      <c r="B46" s="526"/>
      <c r="C46" s="527"/>
      <c r="D46" s="175" t="s">
        <v>346</v>
      </c>
      <c r="E46" s="175"/>
      <c r="F46" s="507"/>
      <c r="G46" s="507"/>
      <c r="H46" s="507"/>
      <c r="I46" s="507"/>
    </row>
    <row r="47" spans="1:9" ht="51" x14ac:dyDescent="0.2">
      <c r="A47" s="525"/>
      <c r="B47" s="526"/>
      <c r="C47" s="527"/>
      <c r="D47" s="175" t="s">
        <v>376</v>
      </c>
      <c r="E47" s="175"/>
      <c r="F47" s="507"/>
      <c r="G47" s="507"/>
      <c r="H47" s="507"/>
      <c r="I47" s="507"/>
    </row>
    <row r="48" spans="1:9" ht="25.5" x14ac:dyDescent="0.2">
      <c r="A48" s="525"/>
      <c r="B48" s="526"/>
      <c r="C48" s="527"/>
      <c r="D48" s="175" t="s">
        <v>380</v>
      </c>
      <c r="E48" s="175"/>
      <c r="F48" s="507"/>
      <c r="G48" s="507"/>
      <c r="H48" s="507"/>
      <c r="I48" s="507"/>
    </row>
    <row r="49" spans="1:9" x14ac:dyDescent="0.2">
      <c r="A49" s="525"/>
      <c r="B49" s="526"/>
      <c r="C49" s="527"/>
      <c r="D49" s="175" t="s">
        <v>381</v>
      </c>
      <c r="E49" s="175"/>
      <c r="F49" s="507"/>
      <c r="G49" s="507"/>
      <c r="H49" s="507"/>
      <c r="I49" s="507"/>
    </row>
    <row r="50" spans="1:9" ht="15" customHeight="1" x14ac:dyDescent="0.2">
      <c r="A50" s="525"/>
      <c r="B50" s="526"/>
      <c r="C50" s="527"/>
      <c r="D50" s="175" t="s">
        <v>382</v>
      </c>
      <c r="E50" s="175"/>
      <c r="F50" s="507"/>
      <c r="G50" s="507"/>
      <c r="H50" s="507"/>
      <c r="I50" s="507"/>
    </row>
    <row r="51" spans="1:9" ht="38.25" x14ac:dyDescent="0.2">
      <c r="A51" s="528"/>
      <c r="B51" s="529"/>
      <c r="C51" s="530"/>
      <c r="D51" s="175" t="s">
        <v>383</v>
      </c>
      <c r="E51" s="175"/>
      <c r="F51" s="507"/>
      <c r="G51" s="507"/>
      <c r="H51" s="507"/>
      <c r="I51" s="507"/>
    </row>
    <row r="52" spans="1:9" ht="6.75" customHeight="1" x14ac:dyDescent="0.2">
      <c r="A52" s="170"/>
      <c r="B52" s="170"/>
      <c r="C52" s="170"/>
      <c r="D52" s="170"/>
      <c r="E52" s="170"/>
      <c r="F52" s="170"/>
      <c r="G52" s="170"/>
      <c r="H52" s="170"/>
      <c r="I52" s="170"/>
    </row>
    <row r="53" spans="1:9" ht="28.5" customHeight="1" x14ac:dyDescent="0.2">
      <c r="A53" s="531" t="s">
        <v>384</v>
      </c>
      <c r="B53" s="531"/>
      <c r="C53" s="531"/>
      <c r="D53" s="531"/>
      <c r="E53" s="531"/>
      <c r="F53" s="531"/>
      <c r="G53" s="531"/>
      <c r="H53" s="531"/>
      <c r="I53" s="531"/>
    </row>
    <row r="54" spans="1:9" ht="39" customHeight="1" x14ac:dyDescent="0.2">
      <c r="A54" s="506" t="s">
        <v>336</v>
      </c>
      <c r="B54" s="507"/>
      <c r="C54" s="507"/>
      <c r="D54" s="506" t="s">
        <v>337</v>
      </c>
      <c r="E54" s="507"/>
      <c r="F54" s="506" t="s">
        <v>394</v>
      </c>
      <c r="G54" s="506"/>
      <c r="H54" s="506"/>
      <c r="I54" s="506"/>
    </row>
    <row r="55" spans="1:9" ht="24.75" customHeight="1" x14ac:dyDescent="0.2">
      <c r="A55" s="522" t="s">
        <v>347</v>
      </c>
      <c r="B55" s="523"/>
      <c r="C55" s="524"/>
      <c r="D55" s="508" t="s">
        <v>383</v>
      </c>
      <c r="E55" s="508"/>
      <c r="F55" s="507"/>
      <c r="G55" s="507"/>
      <c r="H55" s="507"/>
      <c r="I55" s="507"/>
    </row>
    <row r="56" spans="1:9" x14ac:dyDescent="0.2">
      <c r="A56" s="525"/>
      <c r="B56" s="526"/>
      <c r="C56" s="527"/>
      <c r="D56" s="508" t="s">
        <v>379</v>
      </c>
      <c r="E56" s="508"/>
      <c r="F56" s="507"/>
      <c r="G56" s="507"/>
      <c r="H56" s="507"/>
      <c r="I56" s="507"/>
    </row>
    <row r="57" spans="1:9" x14ac:dyDescent="0.2">
      <c r="A57" s="528"/>
      <c r="B57" s="529"/>
      <c r="C57" s="530"/>
      <c r="D57" s="508" t="s">
        <v>341</v>
      </c>
      <c r="E57" s="508"/>
      <c r="F57" s="507"/>
      <c r="G57" s="507"/>
      <c r="H57" s="507"/>
      <c r="I57" s="507"/>
    </row>
    <row r="59" spans="1:9" x14ac:dyDescent="0.2">
      <c r="A59" s="500" t="s">
        <v>385</v>
      </c>
      <c r="B59" s="500"/>
      <c r="C59" s="500"/>
      <c r="D59" s="500"/>
      <c r="E59" s="500"/>
      <c r="F59" s="500"/>
      <c r="G59" s="500"/>
      <c r="H59" s="500"/>
      <c r="I59" s="500"/>
    </row>
    <row r="60" spans="1:9" ht="39" customHeight="1" x14ac:dyDescent="0.2">
      <c r="A60" s="506" t="s">
        <v>336</v>
      </c>
      <c r="B60" s="507"/>
      <c r="C60" s="507"/>
      <c r="D60" s="506" t="s">
        <v>337</v>
      </c>
      <c r="E60" s="507"/>
      <c r="F60" s="506" t="s">
        <v>394</v>
      </c>
      <c r="G60" s="506"/>
      <c r="H60" s="506"/>
      <c r="I60" s="506"/>
    </row>
    <row r="61" spans="1:9" ht="12.75" customHeight="1" x14ac:dyDescent="0.2">
      <c r="A61" s="522" t="s">
        <v>347</v>
      </c>
      <c r="B61" s="523"/>
      <c r="C61" s="524"/>
      <c r="D61" s="508" t="s">
        <v>386</v>
      </c>
      <c r="E61" s="508"/>
      <c r="F61" s="507"/>
      <c r="G61" s="507"/>
      <c r="H61" s="507"/>
      <c r="I61" s="507"/>
    </row>
    <row r="62" spans="1:9" x14ac:dyDescent="0.2">
      <c r="A62" s="525"/>
      <c r="B62" s="526"/>
      <c r="C62" s="527"/>
      <c r="D62" s="508" t="s">
        <v>343</v>
      </c>
      <c r="E62" s="508"/>
      <c r="F62" s="507"/>
      <c r="G62" s="507"/>
      <c r="H62" s="507"/>
      <c r="I62" s="507"/>
    </row>
    <row r="63" spans="1:9" x14ac:dyDescent="0.2">
      <c r="A63" s="525"/>
      <c r="B63" s="526"/>
      <c r="C63" s="527"/>
      <c r="D63" s="508" t="s">
        <v>344</v>
      </c>
      <c r="E63" s="508"/>
      <c r="F63" s="507"/>
      <c r="G63" s="507"/>
      <c r="H63" s="507"/>
      <c r="I63" s="507"/>
    </row>
    <row r="64" spans="1:9" ht="27" customHeight="1" x14ac:dyDescent="0.2">
      <c r="A64" s="525"/>
      <c r="B64" s="526"/>
      <c r="C64" s="527"/>
      <c r="D64" s="508" t="s">
        <v>383</v>
      </c>
      <c r="E64" s="508"/>
      <c r="F64" s="507"/>
      <c r="G64" s="507"/>
      <c r="H64" s="507"/>
      <c r="I64" s="507"/>
    </row>
    <row r="65" spans="1:9" ht="14.25" customHeight="1" x14ac:dyDescent="0.2">
      <c r="A65" s="525"/>
      <c r="B65" s="526"/>
      <c r="C65" s="527"/>
      <c r="D65" s="508" t="s">
        <v>387</v>
      </c>
      <c r="E65" s="508"/>
      <c r="F65" s="507"/>
      <c r="G65" s="507"/>
      <c r="H65" s="507"/>
      <c r="I65" s="507"/>
    </row>
    <row r="66" spans="1:9" x14ac:dyDescent="0.2">
      <c r="A66" s="525"/>
      <c r="B66" s="526"/>
      <c r="C66" s="527"/>
      <c r="D66" s="508" t="s">
        <v>388</v>
      </c>
      <c r="E66" s="508"/>
      <c r="F66" s="507"/>
      <c r="G66" s="507"/>
      <c r="H66" s="507"/>
      <c r="I66" s="507"/>
    </row>
    <row r="67" spans="1:9" x14ac:dyDescent="0.2">
      <c r="A67" s="525"/>
      <c r="B67" s="526"/>
      <c r="C67" s="527"/>
      <c r="D67" s="508" t="s">
        <v>389</v>
      </c>
      <c r="E67" s="508"/>
      <c r="F67" s="507"/>
      <c r="G67" s="507"/>
      <c r="H67" s="507"/>
      <c r="I67" s="507"/>
    </row>
    <row r="68" spans="1:9" x14ac:dyDescent="0.2">
      <c r="A68" s="528"/>
      <c r="B68" s="529"/>
      <c r="C68" s="530"/>
      <c r="D68" s="508" t="s">
        <v>390</v>
      </c>
      <c r="E68" s="508"/>
      <c r="F68" s="507"/>
      <c r="G68" s="507"/>
      <c r="H68" s="507"/>
      <c r="I68" s="507"/>
    </row>
    <row r="69" spans="1:9" ht="34.5" customHeight="1" x14ac:dyDescent="0.2">
      <c r="A69" s="501" t="s">
        <v>391</v>
      </c>
      <c r="B69" s="501"/>
      <c r="C69" s="501"/>
      <c r="D69" s="501"/>
      <c r="E69" s="501"/>
      <c r="F69" s="501"/>
      <c r="G69" s="501"/>
      <c r="H69" s="501"/>
      <c r="I69" s="501"/>
    </row>
    <row r="70" spans="1:9" ht="72.75" customHeight="1" x14ac:dyDescent="0.2">
      <c r="A70" s="501" t="s">
        <v>392</v>
      </c>
      <c r="B70" s="501"/>
      <c r="C70" s="501"/>
      <c r="D70" s="501"/>
      <c r="E70" s="501"/>
      <c r="F70" s="501"/>
      <c r="G70" s="501"/>
      <c r="H70" s="501"/>
      <c r="I70" s="501"/>
    </row>
    <row r="71" spans="1:9" ht="21" customHeight="1" x14ac:dyDescent="0.2">
      <c r="A71" s="500" t="s">
        <v>396</v>
      </c>
      <c r="B71" s="500"/>
      <c r="C71" s="500"/>
      <c r="D71" s="500"/>
      <c r="E71" s="500"/>
      <c r="F71" s="500"/>
      <c r="G71" s="500"/>
      <c r="H71" s="500"/>
      <c r="I71" s="500"/>
    </row>
    <row r="72" spans="1:9" ht="44.25" customHeight="1" x14ac:dyDescent="0.2">
      <c r="A72" s="501" t="s">
        <v>348</v>
      </c>
      <c r="B72" s="501"/>
      <c r="C72" s="501"/>
      <c r="D72" s="501"/>
      <c r="E72" s="501"/>
      <c r="F72" s="501"/>
      <c r="G72" s="501"/>
      <c r="H72" s="501"/>
      <c r="I72" s="501"/>
    </row>
    <row r="73" spans="1:9" ht="33" customHeight="1" x14ac:dyDescent="0.2">
      <c r="A73" s="501" t="s">
        <v>397</v>
      </c>
      <c r="B73" s="501"/>
      <c r="C73" s="501"/>
      <c r="D73" s="501"/>
      <c r="E73" s="501"/>
      <c r="F73" s="501"/>
      <c r="G73" s="501"/>
      <c r="H73" s="501"/>
      <c r="I73" s="501"/>
    </row>
    <row r="74" spans="1:9" ht="35.25" customHeight="1" x14ac:dyDescent="0.2">
      <c r="A74" s="502" t="s">
        <v>349</v>
      </c>
      <c r="B74" s="501"/>
      <c r="C74" s="501"/>
      <c r="D74" s="501"/>
      <c r="E74" s="501"/>
      <c r="F74" s="501"/>
      <c r="G74" s="501"/>
      <c r="H74" s="501"/>
      <c r="I74" s="501"/>
    </row>
    <row r="75" spans="1:9" ht="30.75" customHeight="1" x14ac:dyDescent="0.2">
      <c r="A75" s="502" t="s">
        <v>393</v>
      </c>
      <c r="B75" s="501"/>
      <c r="C75" s="501"/>
      <c r="D75" s="501"/>
      <c r="E75" s="501"/>
      <c r="F75" s="501"/>
      <c r="G75" s="501"/>
      <c r="H75" s="501"/>
      <c r="I75" s="501"/>
    </row>
    <row r="76" spans="1:9" x14ac:dyDescent="0.2">
      <c r="A76" s="503"/>
      <c r="B76" s="503"/>
      <c r="C76" s="503"/>
      <c r="D76" s="503"/>
      <c r="E76" s="503"/>
      <c r="F76" s="503"/>
      <c r="G76" s="503"/>
      <c r="H76" s="503"/>
      <c r="I76" s="503"/>
    </row>
    <row r="77" spans="1:9" ht="15.75" customHeight="1" x14ac:dyDescent="0.2">
      <c r="A77" s="503"/>
      <c r="B77" s="503"/>
      <c r="C77" s="503"/>
      <c r="D77" s="503"/>
      <c r="E77" s="503"/>
      <c r="F77" s="504" t="s">
        <v>405</v>
      </c>
      <c r="G77" s="504"/>
      <c r="H77" s="504"/>
      <c r="I77" s="504"/>
    </row>
    <row r="78" spans="1:9" x14ac:dyDescent="0.2">
      <c r="A78" s="503"/>
      <c r="B78" s="503"/>
      <c r="C78" s="503"/>
      <c r="D78" s="503"/>
      <c r="E78" s="503"/>
      <c r="F78" s="503"/>
      <c r="G78" s="503"/>
      <c r="H78" s="503"/>
      <c r="I78" s="503"/>
    </row>
    <row r="79" spans="1:9" x14ac:dyDescent="0.2">
      <c r="A79" s="176"/>
      <c r="B79" s="176"/>
      <c r="C79" s="177"/>
      <c r="D79" s="505" t="str">
        <f>CONCATENATE(Заявление!C13," ",Заявление!C14," ",Заявление!C15)</f>
        <v xml:space="preserve">  </v>
      </c>
      <c r="E79" s="505"/>
      <c r="F79" s="505"/>
      <c r="G79" s="505"/>
      <c r="H79" s="505"/>
      <c r="I79" s="505"/>
    </row>
    <row r="80" spans="1:9" s="178" customFormat="1" ht="11.25" x14ac:dyDescent="0.2">
      <c r="A80" s="498" t="s">
        <v>404</v>
      </c>
      <c r="B80" s="499"/>
      <c r="C80" s="499"/>
      <c r="D80" s="499"/>
      <c r="E80" s="499"/>
      <c r="F80" s="499"/>
      <c r="G80" s="499"/>
      <c r="H80" s="499"/>
      <c r="I80" s="499"/>
    </row>
    <row r="81" spans="1:9" x14ac:dyDescent="0.2">
      <c r="A81" s="170"/>
      <c r="B81" s="170"/>
      <c r="C81" s="170"/>
      <c r="D81" s="170"/>
      <c r="E81" s="170"/>
      <c r="F81" s="170"/>
      <c r="G81" s="170"/>
      <c r="H81" s="170"/>
      <c r="I81" s="170"/>
    </row>
    <row r="82" spans="1:9" x14ac:dyDescent="0.2">
      <c r="A82" s="170"/>
      <c r="B82" s="170"/>
      <c r="C82" s="170"/>
      <c r="D82" s="170"/>
      <c r="E82" s="170"/>
      <c r="F82" s="170"/>
      <c r="G82" s="170"/>
      <c r="H82" s="170"/>
      <c r="I82" s="170"/>
    </row>
    <row r="83" spans="1:9" x14ac:dyDescent="0.2">
      <c r="A83" s="170"/>
      <c r="B83" s="170"/>
      <c r="C83" s="170"/>
      <c r="D83" s="170"/>
      <c r="E83" s="170"/>
      <c r="F83" s="170"/>
      <c r="G83" s="170"/>
      <c r="H83" s="170"/>
      <c r="I83" s="170"/>
    </row>
    <row r="84" spans="1:9" x14ac:dyDescent="0.2">
      <c r="A84" s="170"/>
      <c r="B84" s="170"/>
      <c r="C84" s="170"/>
      <c r="D84" s="170"/>
      <c r="E84" s="170"/>
      <c r="F84" s="170"/>
      <c r="G84" s="170"/>
      <c r="H84" s="170"/>
      <c r="I84" s="170"/>
    </row>
    <row r="85" spans="1:9" x14ac:dyDescent="0.2">
      <c r="A85" s="170"/>
      <c r="B85" s="170"/>
      <c r="C85" s="170"/>
      <c r="D85" s="170"/>
      <c r="E85" s="170"/>
      <c r="F85" s="170"/>
      <c r="G85" s="170"/>
      <c r="H85" s="170"/>
      <c r="I85" s="170"/>
    </row>
    <row r="86" spans="1:9" x14ac:dyDescent="0.2">
      <c r="A86" s="170"/>
      <c r="B86" s="170"/>
      <c r="C86" s="170"/>
      <c r="D86" s="170"/>
      <c r="E86" s="170"/>
      <c r="F86" s="170"/>
      <c r="G86" s="170"/>
      <c r="H86" s="170"/>
      <c r="I86" s="170"/>
    </row>
    <row r="87" spans="1:9" x14ac:dyDescent="0.2">
      <c r="A87" s="170"/>
      <c r="B87" s="170"/>
      <c r="C87" s="170"/>
      <c r="D87" s="170"/>
      <c r="E87" s="170"/>
      <c r="F87" s="170"/>
      <c r="G87" s="170"/>
      <c r="H87" s="170"/>
      <c r="I87" s="170"/>
    </row>
    <row r="88" spans="1:9" x14ac:dyDescent="0.2">
      <c r="A88" s="170"/>
      <c r="B88" s="170"/>
      <c r="C88" s="170"/>
      <c r="D88" s="170"/>
      <c r="E88" s="170"/>
      <c r="F88" s="170"/>
      <c r="G88" s="170"/>
      <c r="H88" s="170"/>
      <c r="I88" s="170"/>
    </row>
    <row r="89" spans="1:9" x14ac:dyDescent="0.2">
      <c r="A89" s="170"/>
      <c r="B89" s="170"/>
      <c r="C89" s="170"/>
      <c r="F89" s="170"/>
      <c r="G89" s="170"/>
      <c r="H89" s="170"/>
      <c r="I89" s="170"/>
    </row>
    <row r="90" spans="1:9" x14ac:dyDescent="0.2">
      <c r="A90" s="170"/>
      <c r="B90" s="170"/>
      <c r="C90" s="170"/>
      <c r="F90" s="170"/>
      <c r="G90" s="170"/>
      <c r="H90" s="170"/>
      <c r="I90" s="170"/>
    </row>
  </sheetData>
  <sheetProtection password="CA50" sheet="1" objects="1" scenarios="1"/>
  <mergeCells count="96">
    <mergeCell ref="A69:I69"/>
    <mergeCell ref="A70:I70"/>
    <mergeCell ref="A55:C57"/>
    <mergeCell ref="A61:C68"/>
    <mergeCell ref="A53:I53"/>
    <mergeCell ref="D54:E54"/>
    <mergeCell ref="D55:E55"/>
    <mergeCell ref="D56:E56"/>
    <mergeCell ref="D57:E57"/>
    <mergeCell ref="F68:I68"/>
    <mergeCell ref="D68:E68"/>
    <mergeCell ref="D65:E65"/>
    <mergeCell ref="F65:I65"/>
    <mergeCell ref="D66:E66"/>
    <mergeCell ref="F66:I66"/>
    <mergeCell ref="D67:E67"/>
    <mergeCell ref="F34:I34"/>
    <mergeCell ref="A25:C31"/>
    <mergeCell ref="F46:I46"/>
    <mergeCell ref="A35:C51"/>
    <mergeCell ref="F29:I29"/>
    <mergeCell ref="F30:I30"/>
    <mergeCell ref="F31:I31"/>
    <mergeCell ref="F28:I28"/>
    <mergeCell ref="F47:I47"/>
    <mergeCell ref="F48:I48"/>
    <mergeCell ref="F49:I49"/>
    <mergeCell ref="A24:C24"/>
    <mergeCell ref="F24:I24"/>
    <mergeCell ref="F25:I25"/>
    <mergeCell ref="F26:I26"/>
    <mergeCell ref="F27:I27"/>
    <mergeCell ref="F67:I67"/>
    <mergeCell ref="A9:I9"/>
    <mergeCell ref="A10:I10"/>
    <mergeCell ref="B12:I12"/>
    <mergeCell ref="B13:I13"/>
    <mergeCell ref="A21:H21"/>
    <mergeCell ref="F36:I36"/>
    <mergeCell ref="F37:I37"/>
    <mergeCell ref="A34:C34"/>
    <mergeCell ref="F35:I35"/>
    <mergeCell ref="B14:I14"/>
    <mergeCell ref="B15:I15"/>
    <mergeCell ref="D19:I19"/>
    <mergeCell ref="A20:I20"/>
    <mergeCell ref="A33:I33"/>
    <mergeCell ref="A22:H22"/>
    <mergeCell ref="A23:I23"/>
    <mergeCell ref="A59:I59"/>
    <mergeCell ref="A14:A15"/>
    <mergeCell ref="B16:I16"/>
    <mergeCell ref="A17:C18"/>
    <mergeCell ref="D17:I18"/>
    <mergeCell ref="F41:I41"/>
    <mergeCell ref="F42:I42"/>
    <mergeCell ref="F43:I43"/>
    <mergeCell ref="F38:I38"/>
    <mergeCell ref="F39:I39"/>
    <mergeCell ref="F40:I40"/>
    <mergeCell ref="F51:I51"/>
    <mergeCell ref="F44:I44"/>
    <mergeCell ref="F45:I45"/>
    <mergeCell ref="F50:I50"/>
    <mergeCell ref="F57:I57"/>
    <mergeCell ref="A54:C54"/>
    <mergeCell ref="F54:I54"/>
    <mergeCell ref="F55:I55"/>
    <mergeCell ref="F56:I56"/>
    <mergeCell ref="D62:E62"/>
    <mergeCell ref="F62:I62"/>
    <mergeCell ref="D63:E63"/>
    <mergeCell ref="F63:I63"/>
    <mergeCell ref="D64:E64"/>
    <mergeCell ref="F64:I64"/>
    <mergeCell ref="A60:C60"/>
    <mergeCell ref="D60:E60"/>
    <mergeCell ref="F60:I60"/>
    <mergeCell ref="D61:E61"/>
    <mergeCell ref="F61:I61"/>
    <mergeCell ref="A80:I80"/>
    <mergeCell ref="A71:I71"/>
    <mergeCell ref="A72:I72"/>
    <mergeCell ref="A73:I73"/>
    <mergeCell ref="A74:I74"/>
    <mergeCell ref="A75:I75"/>
    <mergeCell ref="A77:C77"/>
    <mergeCell ref="D77:E77"/>
    <mergeCell ref="F77:I77"/>
    <mergeCell ref="A78:C78"/>
    <mergeCell ref="D78:E78"/>
    <mergeCell ref="F78:I78"/>
    <mergeCell ref="A76:C76"/>
    <mergeCell ref="D76:E76"/>
    <mergeCell ref="F76:I76"/>
    <mergeCell ref="D79:I79"/>
  </mergeCells>
  <pageMargins left="0.6692913385826772" right="0.59055118110236227" top="0.46" bottom="0.46" header="0.31496062992125984" footer="0.31496062992125984"/>
  <pageSetup paperSize="9"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workbookViewId="0">
      <selection activeCell="A17" sqref="A17:G17"/>
    </sheetView>
  </sheetViews>
  <sheetFormatPr defaultRowHeight="15" x14ac:dyDescent="0.25"/>
  <cols>
    <col min="1" max="3" width="9.140625" style="3"/>
    <col min="4" max="4" width="35.85546875" style="3" customWidth="1"/>
    <col min="5" max="8" width="9.140625" style="3"/>
    <col min="9" max="9" width="56.85546875" style="3" customWidth="1"/>
    <col min="10" max="21" width="9.140625" style="5"/>
    <col min="22" max="33" width="9.140625" style="4"/>
    <col min="34" max="16384" width="9.140625" style="3"/>
  </cols>
  <sheetData>
    <row r="1" spans="1:35" x14ac:dyDescent="0.25">
      <c r="A1" s="180" t="s">
        <v>408</v>
      </c>
    </row>
    <row r="2" spans="1:35" x14ac:dyDescent="0.25">
      <c r="A2" s="180" t="s">
        <v>407</v>
      </c>
    </row>
    <row r="3" spans="1:35" x14ac:dyDescent="0.25">
      <c r="A3" s="180" t="s">
        <v>409</v>
      </c>
    </row>
    <row r="4" spans="1:35" ht="15.75" x14ac:dyDescent="0.25">
      <c r="A4" s="10"/>
      <c r="B4" s="10"/>
      <c r="C4" s="10"/>
      <c r="D4" s="10"/>
      <c r="E4" s="10" t="s">
        <v>191</v>
      </c>
      <c r="F4" s="10"/>
      <c r="G4" s="10"/>
      <c r="H4" s="4"/>
      <c r="I4" s="4"/>
      <c r="P4" s="5" t="s">
        <v>11</v>
      </c>
      <c r="Q4" s="5" t="s">
        <v>12</v>
      </c>
      <c r="AH4" s="4"/>
      <c r="AI4" s="4"/>
    </row>
    <row r="5" spans="1:35" ht="15.75" x14ac:dyDescent="0.25">
      <c r="A5" s="10"/>
      <c r="B5" s="10"/>
      <c r="C5" s="10"/>
      <c r="D5" s="10"/>
      <c r="E5" s="10" t="s">
        <v>192</v>
      </c>
      <c r="F5" s="10"/>
      <c r="G5" s="10"/>
      <c r="H5" s="4"/>
      <c r="I5" s="4"/>
      <c r="P5" s="5" t="s">
        <v>193</v>
      </c>
      <c r="Q5" s="5" t="s">
        <v>45</v>
      </c>
      <c r="AH5" s="4"/>
      <c r="AI5" s="4"/>
    </row>
    <row r="6" spans="1:35" ht="15.75" x14ac:dyDescent="0.25">
      <c r="A6" s="10"/>
      <c r="B6" s="10"/>
      <c r="C6" s="10"/>
      <c r="D6" s="10"/>
      <c r="E6" s="10" t="s">
        <v>194</v>
      </c>
      <c r="F6" s="10"/>
      <c r="G6" s="10"/>
      <c r="H6" s="4"/>
      <c r="I6" s="4"/>
      <c r="P6" s="5" t="s">
        <v>195</v>
      </c>
      <c r="Q6" s="5" t="s">
        <v>29</v>
      </c>
      <c r="AH6" s="4"/>
      <c r="AI6" s="4"/>
    </row>
    <row r="7" spans="1:35" ht="15.75" x14ac:dyDescent="0.25">
      <c r="A7" s="10"/>
      <c r="B7" s="10"/>
      <c r="C7" s="10"/>
      <c r="D7" s="10"/>
      <c r="E7" s="10"/>
      <c r="F7" s="10"/>
      <c r="G7" s="10"/>
      <c r="H7" s="4"/>
      <c r="I7" s="81"/>
      <c r="Q7" s="5" t="s">
        <v>56</v>
      </c>
      <c r="AH7" s="4"/>
      <c r="AI7" s="4"/>
    </row>
    <row r="8" spans="1:35" ht="15.75" x14ac:dyDescent="0.25">
      <c r="A8" s="10"/>
      <c r="B8" s="10"/>
      <c r="C8" s="10"/>
      <c r="D8" s="10"/>
      <c r="E8" s="82"/>
      <c r="F8" s="82"/>
      <c r="G8" s="83" t="str">
        <f>Заявление!C85</f>
        <v>2024 г.</v>
      </c>
      <c r="H8" s="4"/>
      <c r="I8" s="23" t="s">
        <v>196</v>
      </c>
      <c r="AH8" s="4"/>
      <c r="AI8" s="4"/>
    </row>
    <row r="9" spans="1:35" ht="15.75" x14ac:dyDescent="0.25">
      <c r="A9" s="10"/>
      <c r="B9" s="10"/>
      <c r="C9" s="10"/>
      <c r="D9" s="10"/>
      <c r="E9" s="408" t="s">
        <v>197</v>
      </c>
      <c r="F9" s="408"/>
      <c r="G9" s="408"/>
      <c r="H9" s="4"/>
      <c r="I9" s="4"/>
      <c r="AH9" s="4"/>
      <c r="AI9" s="4"/>
    </row>
    <row r="10" spans="1:35" ht="15.75" x14ac:dyDescent="0.25">
      <c r="A10" s="409"/>
      <c r="B10" s="410"/>
      <c r="C10" s="410"/>
      <c r="D10" s="410"/>
      <c r="E10" s="410"/>
      <c r="F10" s="410"/>
      <c r="G10" s="410"/>
      <c r="H10" s="4"/>
      <c r="I10" s="189"/>
      <c r="AH10" s="4"/>
      <c r="AI10" s="4"/>
    </row>
    <row r="11" spans="1:35" ht="15.75" x14ac:dyDescent="0.25">
      <c r="A11" s="411" t="s">
        <v>429</v>
      </c>
      <c r="B11" s="412"/>
      <c r="C11" s="412"/>
      <c r="D11" s="412"/>
      <c r="E11" s="412"/>
      <c r="F11" s="412"/>
      <c r="G11" s="412"/>
      <c r="H11" s="4"/>
      <c r="I11" s="189"/>
      <c r="AH11" s="4"/>
      <c r="AI11" s="4"/>
    </row>
    <row r="12" spans="1:35" ht="15.75" x14ac:dyDescent="0.25">
      <c r="A12" s="411" t="s">
        <v>430</v>
      </c>
      <c r="B12" s="412"/>
      <c r="C12" s="412"/>
      <c r="D12" s="412"/>
      <c r="E12" s="412"/>
      <c r="F12" s="412"/>
      <c r="G12" s="412"/>
      <c r="H12" s="4"/>
      <c r="I12" s="4"/>
      <c r="AH12" s="4"/>
      <c r="AI12" s="4"/>
    </row>
    <row r="13" spans="1:35" ht="15.75" x14ac:dyDescent="0.25">
      <c r="A13" s="10"/>
      <c r="B13" s="10"/>
      <c r="C13" s="10"/>
      <c r="D13" s="10"/>
      <c r="E13" s="10"/>
      <c r="F13" s="10"/>
      <c r="G13" s="10"/>
      <c r="H13" s="4"/>
      <c r="I13" s="4"/>
      <c r="AH13" s="4"/>
      <c r="AI13" s="4"/>
    </row>
    <row r="14" spans="1:35" ht="27" customHeight="1" x14ac:dyDescent="0.25">
      <c r="A14" s="105" t="s">
        <v>199</v>
      </c>
      <c r="B14" s="413" t="str">
        <f>'Согласие на обработку'!B7:J7</f>
        <v xml:space="preserve">  </v>
      </c>
      <c r="C14" s="414"/>
      <c r="D14" s="414"/>
      <c r="E14" s="414"/>
      <c r="F14" s="414"/>
      <c r="G14" s="414"/>
      <c r="H14" s="84"/>
      <c r="I14" s="4"/>
      <c r="AH14" s="4"/>
      <c r="AI14" s="4"/>
    </row>
    <row r="15" spans="1:35" ht="15.75" x14ac:dyDescent="0.25">
      <c r="A15" s="10"/>
      <c r="B15" s="415" t="s">
        <v>200</v>
      </c>
      <c r="C15" s="416"/>
      <c r="D15" s="416"/>
      <c r="E15" s="416"/>
      <c r="F15" s="416"/>
      <c r="G15" s="416"/>
      <c r="H15" s="4"/>
      <c r="I15" s="4"/>
      <c r="AH15" s="4"/>
      <c r="AI15" s="4"/>
    </row>
    <row r="16" spans="1:35" ht="63.75" customHeight="1" x14ac:dyDescent="0.25">
      <c r="A16" s="394" t="s">
        <v>431</v>
      </c>
      <c r="B16" s="407"/>
      <c r="C16" s="407"/>
      <c r="D16" s="407"/>
      <c r="E16" s="407"/>
      <c r="F16" s="407"/>
      <c r="G16" s="407"/>
      <c r="H16" s="4"/>
      <c r="I16" s="4"/>
      <c r="AH16" s="4"/>
      <c r="AI16" s="4"/>
    </row>
    <row r="17" spans="1:35" ht="40.5" customHeight="1" x14ac:dyDescent="0.25">
      <c r="A17" s="532"/>
      <c r="B17" s="533"/>
      <c r="C17" s="533"/>
      <c r="D17" s="533"/>
      <c r="E17" s="533"/>
      <c r="F17" s="533"/>
      <c r="G17" s="533"/>
      <c r="H17" s="4"/>
      <c r="I17" s="25" t="s">
        <v>406</v>
      </c>
      <c r="AH17" s="4"/>
      <c r="AI17" s="4"/>
    </row>
    <row r="18" spans="1:35" ht="24" customHeight="1" x14ac:dyDescent="0.25">
      <c r="A18" s="10" t="s">
        <v>203</v>
      </c>
      <c r="B18" s="10"/>
      <c r="C18" s="183" t="s">
        <v>193</v>
      </c>
      <c r="D18" s="182"/>
      <c r="E18" s="30"/>
      <c r="F18" s="10"/>
      <c r="G18" s="10"/>
      <c r="H18" s="4"/>
      <c r="I18" s="184"/>
      <c r="AH18" s="4"/>
      <c r="AI18" s="4"/>
    </row>
    <row r="19" spans="1:35" ht="24" customHeight="1" x14ac:dyDescent="0.25">
      <c r="A19" s="10" t="s">
        <v>205</v>
      </c>
      <c r="C19" s="534" t="s">
        <v>56</v>
      </c>
      <c r="D19" s="534"/>
      <c r="E19" s="534"/>
      <c r="F19" s="534"/>
      <c r="G19" s="534"/>
      <c r="H19" s="4"/>
      <c r="I19" s="184"/>
      <c r="AH19" s="4"/>
      <c r="AI19" s="4"/>
    </row>
    <row r="20" spans="1:35" ht="21.75" customHeight="1" x14ac:dyDescent="0.25">
      <c r="H20" s="5" t="str">
        <f>CONCATENATE(IF(C18="очная","очной",""),IF(C18="заочная","заочной","")," - ",C19)</f>
        <v>очной - по договорам об оказании платных образовательных услуг</v>
      </c>
      <c r="I20" s="184"/>
      <c r="J20" s="5" t="e">
        <f>IF(H20=" - ","ДА",LOOKUP(H20,[1]Заявление!C114:C119,[1]Заявление!G114:G119))</f>
        <v>#N/A</v>
      </c>
      <c r="AH20" s="4"/>
      <c r="AI20" s="4"/>
    </row>
    <row r="21" spans="1:35" ht="15" customHeight="1" x14ac:dyDescent="0.25">
      <c r="H21" s="4"/>
      <c r="I21" s="184"/>
      <c r="AH21" s="4"/>
      <c r="AI21" s="4"/>
    </row>
    <row r="22" spans="1:35" ht="15" customHeight="1" x14ac:dyDescent="0.25">
      <c r="H22" s="4"/>
      <c r="I22" s="184"/>
      <c r="AH22" s="4"/>
      <c r="AI22" s="4"/>
    </row>
    <row r="23" spans="1:35" x14ac:dyDescent="0.25">
      <c r="H23" s="4"/>
      <c r="I23" s="4"/>
      <c r="AH23" s="4"/>
      <c r="AI23" s="4"/>
    </row>
    <row r="24" spans="1:35" ht="15.75" x14ac:dyDescent="0.25">
      <c r="A24" s="10"/>
      <c r="B24" s="10"/>
      <c r="C24" s="10"/>
      <c r="D24" s="10"/>
      <c r="E24" s="86"/>
      <c r="F24" s="395"/>
      <c r="G24" s="396"/>
      <c r="H24" s="4"/>
      <c r="I24" s="23" t="s">
        <v>208</v>
      </c>
      <c r="AH24" s="4"/>
      <c r="AI24" s="4"/>
    </row>
    <row r="25" spans="1:35" ht="15.75" x14ac:dyDescent="0.25">
      <c r="A25" s="10"/>
      <c r="B25" s="10"/>
      <c r="C25" s="10"/>
      <c r="D25" s="10"/>
      <c r="E25" s="4"/>
      <c r="F25" s="4"/>
      <c r="G25" s="181" t="s">
        <v>164</v>
      </c>
      <c r="H25" s="4"/>
      <c r="I25" s="4"/>
      <c r="AH25" s="4"/>
      <c r="AI25" s="4"/>
    </row>
    <row r="35" spans="1:7" ht="15.75" x14ac:dyDescent="0.25">
      <c r="A35" s="397"/>
      <c r="B35" s="398"/>
      <c r="C35" s="398"/>
      <c r="D35" s="398"/>
      <c r="E35" s="398"/>
      <c r="F35" s="398"/>
      <c r="G35" s="398"/>
    </row>
    <row r="36" spans="1:7" ht="15.75" x14ac:dyDescent="0.25">
      <c r="A36" s="397"/>
      <c r="B36" s="398"/>
      <c r="C36" s="398"/>
      <c r="D36" s="398"/>
      <c r="E36" s="398"/>
      <c r="F36" s="398"/>
      <c r="G36" s="398"/>
    </row>
    <row r="40" spans="1:7" ht="15.75" x14ac:dyDescent="0.25">
      <c r="A40" s="394"/>
      <c r="B40" s="394"/>
      <c r="C40" s="394"/>
      <c r="D40" s="394"/>
      <c r="E40" s="394"/>
      <c r="F40" s="394"/>
      <c r="G40" s="394"/>
    </row>
  </sheetData>
  <sheetProtection password="CA50" sheet="1" objects="1" scenarios="1"/>
  <mergeCells count="13">
    <mergeCell ref="A35:G35"/>
    <mergeCell ref="A36:G36"/>
    <mergeCell ref="A40:G40"/>
    <mergeCell ref="C19:G19"/>
    <mergeCell ref="F24:G24"/>
    <mergeCell ref="A16:G16"/>
    <mergeCell ref="A17:G17"/>
    <mergeCell ref="E9:G9"/>
    <mergeCell ref="A10:G10"/>
    <mergeCell ref="A12:G12"/>
    <mergeCell ref="B14:G14"/>
    <mergeCell ref="B15:G15"/>
    <mergeCell ref="A11:G11"/>
  </mergeCells>
  <dataValidations count="3">
    <dataValidation type="list" allowBlank="1" showInputMessage="1" showErrorMessage="1" sqref="WVK983055 WVK19 WLO19 WBS19 VRW19 VIA19 UYE19 UOI19 UEM19 TUQ19 TKU19 TAY19 SRC19 SHG19 RXK19 RNO19 RDS19 QTW19 QKA19 QAE19 PQI19 PGM19 OWQ19 OMU19 OCY19 NTC19 NJG19 MZK19 MPO19 MFS19 LVW19 LMA19 LCE19 KSI19 KIM19 JYQ19 JOU19 JEY19 IVC19 ILG19 IBK19 HRO19 HHS19 GXW19 GOA19 GEE19 FUI19 FKM19 FAQ19 EQU19 EGY19 DXC19 DNG19 DDK19 CTO19 CJS19 BZW19 BQA19 BGE19 AWI19 AMM19 ACQ19 SU19 IY19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formula1>$Q$5:$Q$7</formula1>
    </dataValidation>
    <dataValidation type="list" allowBlank="1" showInputMessage="1" showErrorMessage="1" sqref="WVK9830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formula1>$P$5:$P$6</formula1>
    </dataValidation>
    <dataValidation type="list" allowBlank="1" showInputMessage="1" showErrorMessage="1" sqref="A17:G17">
      <formula1>специальности</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3"/>
  <sheetViews>
    <sheetView zoomScale="130" zoomScaleNormal="130" workbookViewId="0">
      <selection activeCell="E2" sqref="E2:G2"/>
    </sheetView>
  </sheetViews>
  <sheetFormatPr defaultRowHeight="15" x14ac:dyDescent="0.25"/>
  <cols>
    <col min="1" max="1" width="9.140625" style="63"/>
    <col min="2" max="2" width="10.42578125" style="63" customWidth="1"/>
    <col min="3" max="3" width="12.85546875" style="63" customWidth="1"/>
    <col min="4" max="4" width="28.85546875" style="63" customWidth="1"/>
    <col min="5" max="5" width="12.5703125" style="63" customWidth="1"/>
    <col min="6" max="8" width="9.140625" style="63"/>
    <col min="9" max="9" width="56.85546875" style="63" customWidth="1"/>
    <col min="10" max="10" width="9.140625" style="79"/>
    <col min="11" max="13" width="0" style="79" hidden="1" customWidth="1"/>
    <col min="14" max="33" width="9.140625" style="79"/>
    <col min="34" max="16384" width="9.140625" style="63"/>
  </cols>
  <sheetData>
    <row r="1" spans="1:35" ht="18.75" x14ac:dyDescent="0.3">
      <c r="A1" s="211" t="s">
        <v>498</v>
      </c>
    </row>
    <row r="2" spans="1:35" ht="15.75" x14ac:dyDescent="0.25">
      <c r="A2" s="190" t="s">
        <v>499</v>
      </c>
      <c r="E2" s="536"/>
      <c r="F2" s="536"/>
      <c r="G2" s="536"/>
      <c r="AB2" s="63"/>
      <c r="AC2" s="63"/>
      <c r="AD2" s="63"/>
      <c r="AE2" s="63"/>
      <c r="AF2" s="63"/>
      <c r="AG2" s="63"/>
    </row>
    <row r="3" spans="1:35" ht="7.5" customHeight="1" x14ac:dyDescent="0.25">
      <c r="A3" s="190"/>
      <c r="I3" s="79"/>
      <c r="AB3" s="63"/>
      <c r="AC3" s="63"/>
      <c r="AD3" s="63"/>
      <c r="AE3" s="63"/>
      <c r="AF3" s="63"/>
      <c r="AG3" s="63"/>
    </row>
    <row r="4" spans="1:35" x14ac:dyDescent="0.25">
      <c r="A4" s="190" t="s">
        <v>500</v>
      </c>
      <c r="E4" s="234"/>
    </row>
    <row r="5" spans="1:35" ht="7.5" customHeight="1" x14ac:dyDescent="0.25">
      <c r="A5" s="190"/>
    </row>
    <row r="6" spans="1:35" x14ac:dyDescent="0.25">
      <c r="A6" s="190" t="s">
        <v>501</v>
      </c>
      <c r="J6" s="63"/>
    </row>
    <row r="7" spans="1:35" ht="15.75" x14ac:dyDescent="0.25">
      <c r="A7" s="411" t="s">
        <v>458</v>
      </c>
      <c r="B7" s="544"/>
      <c r="C7" s="544"/>
      <c r="D7" s="544"/>
      <c r="E7" s="544"/>
      <c r="F7" s="544"/>
      <c r="G7" s="544"/>
      <c r="H7" s="79"/>
      <c r="I7" s="210"/>
      <c r="J7" s="210"/>
      <c r="AH7" s="79"/>
      <c r="AI7" s="79"/>
    </row>
    <row r="8" spans="1:35" ht="15.75" x14ac:dyDescent="0.25">
      <c r="A8" s="545" t="s">
        <v>459</v>
      </c>
      <c r="B8" s="544"/>
      <c r="C8" s="544"/>
      <c r="D8" s="544"/>
      <c r="E8" s="544"/>
      <c r="F8" s="544"/>
      <c r="G8" s="544"/>
      <c r="H8" s="79"/>
      <c r="I8" s="210"/>
      <c r="J8" s="210"/>
      <c r="AH8" s="79"/>
      <c r="AI8" s="79"/>
    </row>
    <row r="9" spans="1:35" ht="15" customHeight="1" x14ac:dyDescent="0.25">
      <c r="A9" s="10"/>
      <c r="B9" s="10"/>
      <c r="C9" s="10"/>
      <c r="D9" s="10"/>
      <c r="E9" s="10"/>
      <c r="F9" s="10"/>
      <c r="G9" s="10"/>
      <c r="H9" s="79"/>
      <c r="I9" s="191"/>
      <c r="AH9" s="79"/>
      <c r="AI9" s="79"/>
    </row>
    <row r="10" spans="1:35" ht="14.1" customHeight="1" x14ac:dyDescent="0.25">
      <c r="A10" s="200" t="s">
        <v>462</v>
      </c>
      <c r="B10" s="200"/>
      <c r="C10" s="200"/>
      <c r="D10" s="200"/>
      <c r="E10" s="70"/>
      <c r="F10" s="70"/>
      <c r="G10" s="70"/>
      <c r="H10" s="79"/>
      <c r="AH10" s="79"/>
      <c r="AI10" s="79"/>
    </row>
    <row r="11" spans="1:35" ht="14.1" customHeight="1" x14ac:dyDescent="0.25">
      <c r="A11" s="200" t="s">
        <v>460</v>
      </c>
      <c r="B11" s="200"/>
      <c r="C11" s="200"/>
      <c r="D11" s="200"/>
      <c r="E11" s="70"/>
      <c r="F11" s="70"/>
      <c r="G11" s="70"/>
      <c r="H11" s="79"/>
      <c r="I11" s="79"/>
      <c r="AH11" s="79"/>
      <c r="AI11" s="79"/>
    </row>
    <row r="12" spans="1:35" ht="43.5" customHeight="1" x14ac:dyDescent="0.25">
      <c r="A12" s="543" t="e">
        <f>LOOKUP($E$4,A115:A160,B115:B160)</f>
        <v>#N/A</v>
      </c>
      <c r="B12" s="543"/>
      <c r="C12" s="543"/>
      <c r="D12" s="543"/>
      <c r="E12" s="543"/>
      <c r="F12" s="543"/>
      <c r="G12" s="543"/>
      <c r="H12" s="79"/>
      <c r="AH12" s="79"/>
      <c r="AI12" s="79"/>
    </row>
    <row r="13" spans="1:35" ht="14.1" customHeight="1" x14ac:dyDescent="0.25">
      <c r="A13" s="200" t="s">
        <v>479</v>
      </c>
      <c r="B13" s="70"/>
      <c r="C13" s="70"/>
      <c r="D13" s="70"/>
      <c r="E13" s="70"/>
      <c r="F13" s="70"/>
      <c r="G13" s="70"/>
      <c r="H13" s="79"/>
      <c r="L13" s="63"/>
      <c r="AH13" s="79"/>
      <c r="AI13" s="79"/>
    </row>
    <row r="14" spans="1:35" ht="14.1" customHeight="1" x14ac:dyDescent="0.25">
      <c r="A14" s="200" t="s">
        <v>481</v>
      </c>
      <c r="B14" s="70"/>
      <c r="C14" s="70"/>
      <c r="D14" s="70"/>
      <c r="E14" s="70"/>
      <c r="F14" s="70"/>
      <c r="G14" s="70"/>
      <c r="H14" s="79"/>
      <c r="L14" s="63"/>
      <c r="AH14" s="79"/>
      <c r="AI14" s="79"/>
    </row>
    <row r="15" spans="1:35" ht="14.1" customHeight="1" x14ac:dyDescent="0.25">
      <c r="A15" s="200" t="s">
        <v>480</v>
      </c>
      <c r="B15" s="200"/>
      <c r="C15" s="200"/>
      <c r="D15" s="200"/>
      <c r="E15" s="200"/>
      <c r="F15" s="212">
        <f>E4</f>
        <v>0</v>
      </c>
      <c r="G15" s="200"/>
      <c r="H15" s="79"/>
      <c r="I15" s="79"/>
      <c r="L15" s="63"/>
      <c r="AH15" s="79"/>
      <c r="AI15" s="79"/>
    </row>
    <row r="16" spans="1:35" ht="14.1" customHeight="1" x14ac:dyDescent="0.25">
      <c r="A16" s="200" t="s">
        <v>463</v>
      </c>
      <c r="B16" s="200"/>
      <c r="C16" s="200"/>
      <c r="D16" s="200"/>
      <c r="E16" s="200"/>
      <c r="F16" s="200"/>
      <c r="G16" s="200"/>
      <c r="H16" s="79"/>
      <c r="I16" s="79"/>
      <c r="L16" s="63"/>
      <c r="AH16" s="79"/>
      <c r="AI16" s="79"/>
    </row>
    <row r="17" spans="1:35" ht="14.1" customHeight="1" x14ac:dyDescent="0.25">
      <c r="A17" s="200" t="s">
        <v>461</v>
      </c>
      <c r="B17" s="200"/>
      <c r="C17" s="200"/>
      <c r="D17" s="214" t="e">
        <f>LOOKUP($E$4,A115:A160,C115:C160)</f>
        <v>#N/A</v>
      </c>
      <c r="E17" s="200"/>
      <c r="F17" s="200"/>
      <c r="G17" s="200"/>
      <c r="H17" s="79"/>
      <c r="I17" s="79"/>
      <c r="L17" s="63"/>
      <c r="AH17" s="79"/>
      <c r="AI17" s="79"/>
    </row>
    <row r="18" spans="1:35" s="9" customFormat="1" ht="14.1" customHeight="1" x14ac:dyDescent="0.25">
      <c r="A18" s="198" t="s">
        <v>464</v>
      </c>
      <c r="B18" s="546" t="str">
        <f>'Согласие на обработку'!B7:J7</f>
        <v xml:space="preserve">  </v>
      </c>
      <c r="C18" s="546"/>
      <c r="D18" s="546"/>
      <c r="E18" s="546"/>
      <c r="F18" s="546"/>
      <c r="G18" s="546"/>
      <c r="H18" s="192"/>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4.1" customHeight="1" x14ac:dyDescent="0.25">
      <c r="A19" s="113"/>
      <c r="B19" s="541" t="s">
        <v>200</v>
      </c>
      <c r="C19" s="541"/>
      <c r="D19" s="541"/>
      <c r="E19" s="541"/>
      <c r="F19" s="541"/>
      <c r="G19" s="541"/>
      <c r="H19" s="79"/>
      <c r="I19" s="79"/>
      <c r="L19" s="79" t="e">
        <f>LOOKUP($E$2,A82:A110,D82:D110)</f>
        <v>#N/A</v>
      </c>
      <c r="AH19" s="79"/>
      <c r="AI19" s="79"/>
    </row>
    <row r="20" spans="1:35" ht="14.1" customHeight="1" x14ac:dyDescent="0.25">
      <c r="A20" s="201" t="s">
        <v>465</v>
      </c>
      <c r="B20" s="201"/>
      <c r="C20" s="202">
        <f>Заявление!C16</f>
        <v>0</v>
      </c>
      <c r="D20" s="201" t="s">
        <v>466</v>
      </c>
      <c r="E20" s="201" t="s">
        <v>82</v>
      </c>
      <c r="F20" s="203">
        <f>Заявление!B19</f>
        <v>0</v>
      </c>
      <c r="G20" s="201"/>
      <c r="H20" s="79"/>
      <c r="I20" s="79"/>
      <c r="L20" s="79" t="e">
        <f>LOOKUP($E$2,A82:A110,E82:E110)</f>
        <v>#N/A</v>
      </c>
      <c r="AH20" s="79"/>
      <c r="AI20" s="79"/>
    </row>
    <row r="21" spans="1:35" ht="14.1" customHeight="1" x14ac:dyDescent="0.25">
      <c r="A21" s="201" t="s">
        <v>467</v>
      </c>
      <c r="B21" s="540">
        <f>Заявление!D19</f>
        <v>0</v>
      </c>
      <c r="C21" s="540"/>
      <c r="D21" s="201" t="s">
        <v>84</v>
      </c>
      <c r="E21" s="202">
        <f>Заявление!J19</f>
        <v>0</v>
      </c>
      <c r="F21" s="201"/>
      <c r="G21" s="201" t="s">
        <v>468</v>
      </c>
      <c r="H21" s="79"/>
      <c r="I21" s="199"/>
      <c r="L21" s="79" t="e">
        <f>LOOKUP($E$2,A82:A110,F82:F110)</f>
        <v>#N/A</v>
      </c>
      <c r="AH21" s="79"/>
      <c r="AI21" s="79"/>
    </row>
    <row r="22" spans="1:35" ht="14.1" customHeight="1" x14ac:dyDescent="0.25">
      <c r="A22" s="542" t="str">
        <f>CONCATENATE(Заявление!C20)</f>
        <v/>
      </c>
      <c r="B22" s="542"/>
      <c r="C22" s="542"/>
      <c r="D22" s="542"/>
      <c r="E22" s="542"/>
      <c r="F22" s="542"/>
      <c r="G22" s="542"/>
      <c r="H22" s="79"/>
      <c r="I22" s="199"/>
      <c r="L22" s="79" t="e">
        <f>LOOKUP($E$2,A82:A110,G82:G110)</f>
        <v>#N/A</v>
      </c>
      <c r="AH22" s="79"/>
      <c r="AI22" s="79"/>
    </row>
    <row r="23" spans="1:35" ht="14.1" customHeight="1" x14ac:dyDescent="0.25">
      <c r="A23" s="204" t="s">
        <v>469</v>
      </c>
      <c r="B23" s="213"/>
      <c r="C23" s="539" t="str">
        <f>CONCATENATE(Заявление!D21)</f>
        <v/>
      </c>
      <c r="D23" s="539"/>
      <c r="E23" s="539"/>
      <c r="F23" s="539"/>
      <c r="G23" s="539"/>
      <c r="H23" s="80" t="str">
        <f>CONCATENATE(IF(A21="очная","очной",""),IF(A21="заочная","заочной","")," - ",C22)</f>
        <v xml:space="preserve"> - </v>
      </c>
      <c r="I23" s="199"/>
      <c r="L23" s="79" t="e">
        <f>LOOKUP($E$2,A82:A110,H82:H110)</f>
        <v>#N/A</v>
      </c>
      <c r="AH23" s="79"/>
      <c r="AI23" s="79"/>
    </row>
    <row r="24" spans="1:35" ht="14.1" customHeight="1" x14ac:dyDescent="0.25">
      <c r="A24" s="70"/>
      <c r="B24" s="70"/>
      <c r="C24" s="539"/>
      <c r="D24" s="539"/>
      <c r="E24" s="539"/>
      <c r="F24" s="539"/>
      <c r="G24" s="539"/>
      <c r="H24" s="79"/>
      <c r="I24" s="199"/>
      <c r="L24" s="79" t="e">
        <f>LOOKUP($E$2,A82:A110,I82:I110)</f>
        <v>#N/A</v>
      </c>
      <c r="AH24" s="79"/>
      <c r="AI24" s="79"/>
    </row>
    <row r="25" spans="1:35" ht="14.1" customHeight="1" x14ac:dyDescent="0.25">
      <c r="A25" s="204" t="s">
        <v>470</v>
      </c>
      <c r="B25" s="70"/>
      <c r="C25" s="70"/>
      <c r="D25" s="70"/>
      <c r="E25" s="70"/>
      <c r="F25" s="70"/>
      <c r="G25" s="70"/>
      <c r="H25" s="79"/>
      <c r="I25" s="199"/>
      <c r="AH25" s="79"/>
      <c r="AI25" s="79"/>
    </row>
    <row r="26" spans="1:35" ht="14.1" customHeight="1" x14ac:dyDescent="0.25">
      <c r="A26" s="204" t="s">
        <v>471</v>
      </c>
      <c r="B26" s="70"/>
      <c r="C26" s="70"/>
      <c r="D26" s="70"/>
      <c r="E26" s="70"/>
      <c r="F26" s="70"/>
      <c r="G26" s="70"/>
      <c r="H26" s="79"/>
      <c r="I26" s="79"/>
      <c r="AH26" s="79"/>
      <c r="AI26" s="79"/>
    </row>
    <row r="27" spans="1:35" ht="14.1" customHeight="1" x14ac:dyDescent="0.25">
      <c r="A27" s="538" t="s">
        <v>472</v>
      </c>
      <c r="B27" s="538"/>
      <c r="C27" s="538"/>
      <c r="D27" s="538"/>
      <c r="E27" s="538"/>
      <c r="F27" s="538"/>
      <c r="G27" s="538"/>
      <c r="H27" s="79"/>
      <c r="I27" s="79"/>
      <c r="AH27" s="79"/>
      <c r="AI27" s="79"/>
    </row>
    <row r="28" spans="1:35" ht="14.1" customHeight="1" x14ac:dyDescent="0.25">
      <c r="A28" s="538" t="s">
        <v>483</v>
      </c>
      <c r="B28" s="538"/>
      <c r="C28" s="538"/>
      <c r="D28" s="538"/>
      <c r="E28" s="538"/>
      <c r="F28" s="538"/>
      <c r="G28" s="538"/>
      <c r="H28" s="79"/>
      <c r="I28" s="79"/>
      <c r="AH28" s="79"/>
      <c r="AI28" s="79"/>
    </row>
    <row r="29" spans="1:35" ht="14.1" customHeight="1" x14ac:dyDescent="0.25">
      <c r="A29" s="538" t="s">
        <v>484</v>
      </c>
      <c r="B29" s="538"/>
      <c r="C29" s="538"/>
      <c r="D29" s="538"/>
      <c r="E29" s="538"/>
      <c r="F29" s="538"/>
      <c r="G29" s="538"/>
      <c r="H29" s="79"/>
      <c r="I29" s="79"/>
      <c r="AH29" s="79"/>
      <c r="AI29" s="79"/>
    </row>
    <row r="30" spans="1:35" ht="14.1" customHeight="1" x14ac:dyDescent="0.25">
      <c r="A30" s="538" t="s">
        <v>485</v>
      </c>
      <c r="B30" s="538"/>
      <c r="C30" s="538"/>
      <c r="D30" s="538"/>
      <c r="E30" s="538"/>
      <c r="F30" s="538"/>
      <c r="G30" s="538"/>
      <c r="H30" s="79"/>
      <c r="I30" s="79"/>
      <c r="AH30" s="79"/>
      <c r="AI30" s="79"/>
    </row>
    <row r="31" spans="1:35" ht="14.1" customHeight="1" x14ac:dyDescent="0.25">
      <c r="A31" s="538" t="s">
        <v>486</v>
      </c>
      <c r="B31" s="538"/>
      <c r="C31" s="538"/>
      <c r="D31" s="538"/>
      <c r="E31" s="538"/>
      <c r="F31" s="538"/>
      <c r="G31" s="538"/>
      <c r="H31" s="79"/>
      <c r="I31" s="79"/>
      <c r="AH31" s="79"/>
      <c r="AI31" s="79"/>
    </row>
    <row r="32" spans="1:35" ht="14.1" customHeight="1" x14ac:dyDescent="0.25">
      <c r="A32" s="538" t="s">
        <v>487</v>
      </c>
      <c r="B32" s="538"/>
      <c r="C32" s="538"/>
      <c r="D32" s="538"/>
      <c r="E32" s="538"/>
      <c r="F32" s="538"/>
      <c r="G32" s="538"/>
      <c r="H32" s="79"/>
      <c r="I32" s="79"/>
      <c r="AH32" s="79"/>
      <c r="AI32" s="79"/>
    </row>
    <row r="33" spans="1:35" ht="14.1" customHeight="1" x14ac:dyDescent="0.25">
      <c r="A33" s="538" t="s">
        <v>488</v>
      </c>
      <c r="B33" s="538"/>
      <c r="C33" s="538"/>
      <c r="D33" s="538"/>
      <c r="E33" s="538"/>
      <c r="F33" s="538"/>
      <c r="G33" s="538"/>
      <c r="H33" s="79"/>
      <c r="I33" s="79"/>
      <c r="AH33" s="79"/>
      <c r="AI33" s="79"/>
    </row>
    <row r="34" spans="1:35" ht="12" customHeight="1" x14ac:dyDescent="0.25">
      <c r="A34" s="552" t="s">
        <v>473</v>
      </c>
      <c r="B34" s="552"/>
      <c r="C34" s="548" t="s">
        <v>503</v>
      </c>
      <c r="D34" s="548"/>
      <c r="E34" s="548"/>
      <c r="F34" s="548"/>
      <c r="G34" s="548"/>
      <c r="H34" s="79"/>
      <c r="I34" s="79"/>
      <c r="AH34" s="79"/>
      <c r="AI34" s="79"/>
    </row>
    <row r="35" spans="1:35" ht="12" customHeight="1" x14ac:dyDescent="0.25">
      <c r="A35" s="552"/>
      <c r="B35" s="552"/>
      <c r="C35" s="548" t="s">
        <v>504</v>
      </c>
      <c r="D35" s="548"/>
      <c r="E35" s="548"/>
      <c r="F35" s="548"/>
      <c r="G35" s="548"/>
      <c r="H35" s="79"/>
      <c r="I35" s="79"/>
      <c r="AH35" s="79"/>
      <c r="AI35" s="79"/>
    </row>
    <row r="36" spans="1:35" ht="12" customHeight="1" x14ac:dyDescent="0.25">
      <c r="A36" s="193"/>
      <c r="B36" s="9"/>
      <c r="C36" s="548" t="s">
        <v>505</v>
      </c>
      <c r="D36" s="548"/>
      <c r="E36" s="548"/>
      <c r="F36" s="548"/>
      <c r="G36" s="548"/>
      <c r="H36" s="79"/>
      <c r="I36" s="79"/>
      <c r="AH36" s="79"/>
      <c r="AI36" s="79"/>
    </row>
    <row r="37" spans="1:35" ht="16.5" customHeight="1" x14ac:dyDescent="0.25">
      <c r="A37" s="193"/>
      <c r="B37" s="9"/>
      <c r="C37" s="215" t="s">
        <v>506</v>
      </c>
      <c r="D37" s="215"/>
      <c r="E37" s="215"/>
      <c r="F37" s="215"/>
      <c r="G37" s="215"/>
      <c r="H37" s="79"/>
      <c r="I37" s="79"/>
      <c r="AH37" s="79"/>
      <c r="AI37" s="79"/>
    </row>
    <row r="38" spans="1:35" s="196" customFormat="1" ht="12" customHeight="1" x14ac:dyDescent="0.2">
      <c r="A38" s="205"/>
      <c r="C38" s="549" t="s">
        <v>474</v>
      </c>
      <c r="D38" s="549"/>
      <c r="E38" s="549"/>
      <c r="F38" s="549"/>
      <c r="G38" s="549"/>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row>
    <row r="39" spans="1:35" s="206" customFormat="1" ht="12" customHeight="1" x14ac:dyDescent="0.2">
      <c r="A39" s="205"/>
      <c r="C39" s="535" t="s">
        <v>507</v>
      </c>
      <c r="D39" s="535"/>
      <c r="E39" s="535"/>
      <c r="F39" s="535"/>
      <c r="G39" s="535"/>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row>
    <row r="40" spans="1:35" s="206" customFormat="1" ht="12" customHeight="1" x14ac:dyDescent="0.2">
      <c r="A40" s="205"/>
      <c r="C40" s="535" t="s">
        <v>508</v>
      </c>
      <c r="D40" s="535"/>
      <c r="E40" s="535"/>
      <c r="F40" s="535"/>
      <c r="G40" s="535"/>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row>
    <row r="41" spans="1:35" s="196" customFormat="1" ht="12" customHeight="1" x14ac:dyDescent="0.2">
      <c r="A41" s="205"/>
      <c r="C41" s="216" t="s">
        <v>510</v>
      </c>
      <c r="D41" s="216"/>
      <c r="E41" s="216"/>
      <c r="F41" s="216"/>
      <c r="G41" s="216"/>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row>
    <row r="42" spans="1:35" s="196" customFormat="1" ht="12" customHeight="1" x14ac:dyDescent="0.2">
      <c r="C42" s="216" t="s">
        <v>510</v>
      </c>
      <c r="D42" s="216"/>
      <c r="E42" s="216"/>
      <c r="F42" s="216"/>
      <c r="G42" s="216"/>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row>
    <row r="43" spans="1:35" s="196" customFormat="1" ht="13.5" customHeight="1" x14ac:dyDescent="0.2">
      <c r="C43" s="216" t="s">
        <v>509</v>
      </c>
      <c r="D43" s="216"/>
      <c r="E43" s="216"/>
      <c r="F43" s="216"/>
      <c r="G43" s="216"/>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row>
    <row r="44" spans="1:35" s="196" customFormat="1" ht="12" customHeight="1" x14ac:dyDescent="0.2">
      <c r="A44" s="205"/>
      <c r="C44" s="551" t="s">
        <v>475</v>
      </c>
      <c r="D44" s="551"/>
      <c r="E44" s="551"/>
      <c r="F44" s="551"/>
      <c r="G44" s="551"/>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row>
    <row r="45" spans="1:35" s="196" customFormat="1" ht="12" customHeight="1" x14ac:dyDescent="0.2">
      <c r="A45" s="205"/>
      <c r="C45" s="216" t="s">
        <v>510</v>
      </c>
      <c r="D45" s="216"/>
      <c r="E45" s="216"/>
      <c r="F45" s="216"/>
      <c r="G45" s="216"/>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row>
    <row r="46" spans="1:35" s="196" customFormat="1" ht="13.5" customHeight="1" x14ac:dyDescent="0.2">
      <c r="A46" s="205"/>
      <c r="C46" s="216" t="s">
        <v>509</v>
      </c>
      <c r="D46" s="216"/>
      <c r="E46" s="216"/>
      <c r="F46" s="216"/>
      <c r="G46" s="216"/>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row>
    <row r="47" spans="1:35" s="196" customFormat="1" ht="12" customHeight="1" x14ac:dyDescent="0.2">
      <c r="A47" s="205"/>
      <c r="C47" s="216" t="s">
        <v>510</v>
      </c>
      <c r="D47" s="216"/>
      <c r="E47" s="216"/>
      <c r="F47" s="216"/>
      <c r="G47" s="216"/>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row>
    <row r="48" spans="1:35" s="196" customFormat="1" ht="13.5" customHeight="1" x14ac:dyDescent="0.2">
      <c r="A48" s="205"/>
      <c r="C48" s="216" t="s">
        <v>509</v>
      </c>
      <c r="D48" s="216"/>
      <c r="E48" s="216"/>
      <c r="F48" s="216"/>
      <c r="G48" s="216"/>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row>
    <row r="49" spans="1:35" s="196" customFormat="1" ht="12" customHeight="1" x14ac:dyDescent="0.2">
      <c r="A49" s="205"/>
      <c r="C49" s="216" t="s">
        <v>510</v>
      </c>
      <c r="D49" s="216"/>
      <c r="E49" s="216"/>
      <c r="F49" s="216"/>
      <c r="G49" s="216"/>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row>
    <row r="50" spans="1:35" s="196" customFormat="1" ht="13.5" customHeight="1" x14ac:dyDescent="0.2">
      <c r="A50" s="205"/>
      <c r="C50" s="216" t="s">
        <v>509</v>
      </c>
      <c r="D50" s="216"/>
      <c r="E50" s="216"/>
      <c r="F50" s="216"/>
      <c r="G50" s="216"/>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row>
    <row r="51" spans="1:35" s="196" customFormat="1" ht="11.25" x14ac:dyDescent="0.2">
      <c r="A51" s="205"/>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row>
    <row r="52" spans="1:35" x14ac:dyDescent="0.25">
      <c r="A52" s="550"/>
      <c r="B52" s="550"/>
      <c r="C52" s="79"/>
      <c r="D52" s="537" t="str">
        <f>B18</f>
        <v xml:space="preserve">  </v>
      </c>
      <c r="E52" s="537"/>
      <c r="F52" s="537"/>
      <c r="G52" s="537"/>
      <c r="H52" s="79"/>
      <c r="I52" s="208" t="s">
        <v>208</v>
      </c>
      <c r="AH52" s="79"/>
      <c r="AI52" s="79"/>
    </row>
    <row r="53" spans="1:35" ht="15.75" x14ac:dyDescent="0.25">
      <c r="A53" s="415" t="s">
        <v>164</v>
      </c>
      <c r="B53" s="415"/>
      <c r="C53" s="10"/>
      <c r="D53" s="415" t="s">
        <v>200</v>
      </c>
      <c r="E53" s="415"/>
      <c r="F53" s="415"/>
      <c r="G53" s="415"/>
      <c r="H53" s="79"/>
      <c r="I53" s="79"/>
      <c r="AH53" s="79"/>
      <c r="AI53" s="79"/>
    </row>
    <row r="54" spans="1:35" ht="15.75" x14ac:dyDescent="0.25">
      <c r="A54" s="63" t="s">
        <v>476</v>
      </c>
      <c r="C54" s="194" t="str">
        <f>Заявление!C85</f>
        <v>2024 г.</v>
      </c>
      <c r="I54" s="23" t="s">
        <v>196</v>
      </c>
    </row>
    <row r="55" spans="1:35" x14ac:dyDescent="0.25">
      <c r="E55" s="195"/>
      <c r="F55" s="195"/>
      <c r="G55" s="195"/>
    </row>
    <row r="56" spans="1:35" s="196" customFormat="1" ht="34.5" customHeight="1" x14ac:dyDescent="0.2">
      <c r="A56" s="547" t="s">
        <v>477</v>
      </c>
      <c r="B56" s="547"/>
      <c r="C56" s="547"/>
      <c r="D56" s="547"/>
      <c r="E56" s="547"/>
      <c r="F56" s="547"/>
      <c r="G56" s="54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row>
    <row r="57" spans="1:35" s="196" customFormat="1" ht="57" customHeight="1" x14ac:dyDescent="0.2">
      <c r="A57" s="547" t="s">
        <v>478</v>
      </c>
      <c r="B57" s="547"/>
      <c r="C57" s="547"/>
      <c r="D57" s="547"/>
      <c r="E57" s="547"/>
      <c r="F57" s="547"/>
      <c r="G57" s="54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row>
    <row r="58" spans="1:35" ht="15" customHeight="1" x14ac:dyDescent="0.25"/>
    <row r="77" hidden="1" x14ac:dyDescent="0.25"/>
    <row r="78" hidden="1" x14ac:dyDescent="0.25"/>
    <row r="79" hidden="1" x14ac:dyDescent="0.25"/>
    <row r="80" hidden="1" x14ac:dyDescent="0.25"/>
    <row r="81" spans="1:7" hidden="1" x14ac:dyDescent="0.25"/>
    <row r="82" spans="1:7" ht="15.75" hidden="1" x14ac:dyDescent="0.25">
      <c r="A82" s="9" t="s">
        <v>238</v>
      </c>
      <c r="B82" s="9" t="s">
        <v>168</v>
      </c>
      <c r="C82" s="10" t="str">
        <f>LEFT(A82,FIND(" ",A82,1)-1)</f>
        <v>1.5.15.</v>
      </c>
      <c r="D82" s="63">
        <v>99334</v>
      </c>
      <c r="E82" s="63">
        <v>11200</v>
      </c>
    </row>
    <row r="83" spans="1:7" ht="15.75" hidden="1" x14ac:dyDescent="0.25">
      <c r="A83" s="9" t="s">
        <v>417</v>
      </c>
      <c r="B83" s="9" t="s">
        <v>423</v>
      </c>
      <c r="C83" s="10" t="str">
        <f t="shared" ref="C83:C110" si="0">LEFT(A83,FIND(" ",A83,1)-1)</f>
        <v>1.5.19.</v>
      </c>
      <c r="D83" s="63">
        <v>99342</v>
      </c>
      <c r="E83" s="63">
        <v>9023</v>
      </c>
    </row>
    <row r="84" spans="1:7" ht="15.75" hidden="1" x14ac:dyDescent="0.25">
      <c r="A84" s="9" t="s">
        <v>239</v>
      </c>
      <c r="B84" s="9" t="s">
        <v>263</v>
      </c>
      <c r="C84" s="10" t="str">
        <f t="shared" si="0"/>
        <v>1.6.15.</v>
      </c>
      <c r="D84" s="63">
        <v>99359</v>
      </c>
      <c r="E84" s="63">
        <v>11226</v>
      </c>
    </row>
    <row r="85" spans="1:7" ht="15.75" hidden="1" x14ac:dyDescent="0.25">
      <c r="A85" s="9" t="s">
        <v>418</v>
      </c>
      <c r="B85" s="9" t="s">
        <v>424</v>
      </c>
      <c r="C85" s="10" t="str">
        <f t="shared" si="0"/>
        <v>1.6.16.</v>
      </c>
      <c r="D85" s="63">
        <v>99362</v>
      </c>
      <c r="E85" s="63">
        <v>11235</v>
      </c>
    </row>
    <row r="86" spans="1:7" ht="15.75" hidden="1" x14ac:dyDescent="0.25">
      <c r="A86" s="9" t="s">
        <v>411</v>
      </c>
      <c r="B86" s="9" t="s">
        <v>170</v>
      </c>
      <c r="C86" s="10" t="str">
        <f t="shared" si="0"/>
        <v>2.3.1.</v>
      </c>
      <c r="D86" s="63">
        <v>99371</v>
      </c>
      <c r="E86" s="63">
        <v>11271</v>
      </c>
    </row>
    <row r="87" spans="1:7" ht="15.75" hidden="1" x14ac:dyDescent="0.25">
      <c r="A87" s="9" t="s">
        <v>419</v>
      </c>
      <c r="B87" s="9" t="s">
        <v>170</v>
      </c>
      <c r="C87" s="10" t="str">
        <f t="shared" si="0"/>
        <v>2.3.8.</v>
      </c>
      <c r="D87" s="63">
        <v>99374</v>
      </c>
      <c r="E87" s="63">
        <v>11292</v>
      </c>
    </row>
    <row r="88" spans="1:7" ht="15.75" hidden="1" x14ac:dyDescent="0.25">
      <c r="A88" s="9" t="s">
        <v>243</v>
      </c>
      <c r="B88" s="9" t="s">
        <v>265</v>
      </c>
      <c r="C88" s="10" t="str">
        <f t="shared" si="0"/>
        <v>4.1.1.</v>
      </c>
      <c r="D88" s="63">
        <v>99377</v>
      </c>
      <c r="E88" s="63">
        <v>10424</v>
      </c>
    </row>
    <row r="89" spans="1:7" ht="15.75" hidden="1" x14ac:dyDescent="0.25">
      <c r="A89" s="9" t="s">
        <v>420</v>
      </c>
      <c r="B89" s="9" t="s">
        <v>425</v>
      </c>
      <c r="C89" s="10" t="str">
        <f t="shared" si="0"/>
        <v>4.1.2.</v>
      </c>
      <c r="D89" s="63">
        <v>99384</v>
      </c>
      <c r="E89" s="63">
        <v>11315</v>
      </c>
    </row>
    <row r="90" spans="1:7" ht="15.75" hidden="1" x14ac:dyDescent="0.25">
      <c r="A90" s="9" t="s">
        <v>244</v>
      </c>
      <c r="B90" s="9" t="s">
        <v>266</v>
      </c>
      <c r="C90" s="10" t="str">
        <f t="shared" si="0"/>
        <v>4.1.3.</v>
      </c>
      <c r="D90" s="63">
        <v>99390</v>
      </c>
      <c r="E90" s="63">
        <v>13798</v>
      </c>
      <c r="F90" s="63">
        <v>99958</v>
      </c>
      <c r="G90" s="63">
        <v>100623</v>
      </c>
    </row>
    <row r="91" spans="1:7" ht="15.75" hidden="1" x14ac:dyDescent="0.25">
      <c r="A91" s="9" t="s">
        <v>421</v>
      </c>
      <c r="B91" s="9" t="s">
        <v>426</v>
      </c>
      <c r="C91" s="10" t="str">
        <f t="shared" si="0"/>
        <v>4.1.4.</v>
      </c>
      <c r="D91" s="63" t="s">
        <v>489</v>
      </c>
    </row>
    <row r="92" spans="1:7" ht="15.75" hidden="1" x14ac:dyDescent="0.25">
      <c r="A92" s="9" t="s">
        <v>422</v>
      </c>
      <c r="B92" s="9" t="s">
        <v>427</v>
      </c>
      <c r="C92" s="10" t="str">
        <f t="shared" si="0"/>
        <v>4.1.5.</v>
      </c>
      <c r="D92" s="63">
        <v>99394</v>
      </c>
      <c r="E92" s="63">
        <v>13804</v>
      </c>
    </row>
    <row r="93" spans="1:7" ht="15.75" hidden="1" x14ac:dyDescent="0.25">
      <c r="A93" s="9" t="s">
        <v>245</v>
      </c>
      <c r="B93" s="9" t="s">
        <v>267</v>
      </c>
      <c r="C93" s="10" t="str">
        <f t="shared" si="0"/>
        <v>4.2.1.</v>
      </c>
      <c r="D93" s="63">
        <v>99399</v>
      </c>
      <c r="E93" s="63">
        <v>13810</v>
      </c>
    </row>
    <row r="94" spans="1:7" ht="15.75" hidden="1" x14ac:dyDescent="0.25">
      <c r="A94" s="9" t="s">
        <v>246</v>
      </c>
      <c r="B94" s="9" t="s">
        <v>267</v>
      </c>
      <c r="C94" s="10" t="str">
        <f t="shared" si="0"/>
        <v>4.2.2.</v>
      </c>
      <c r="D94" s="63">
        <v>99404</v>
      </c>
      <c r="E94" s="63">
        <v>13818</v>
      </c>
    </row>
    <row r="95" spans="1:7" ht="15.75" hidden="1" x14ac:dyDescent="0.25">
      <c r="A95" s="9" t="s">
        <v>247</v>
      </c>
      <c r="B95" s="9" t="s">
        <v>267</v>
      </c>
      <c r="C95" s="10" t="str">
        <f t="shared" si="0"/>
        <v>4.2.3.</v>
      </c>
      <c r="D95" s="63">
        <v>99410</v>
      </c>
      <c r="E95" s="63">
        <v>13819</v>
      </c>
    </row>
    <row r="96" spans="1:7" ht="15.75" hidden="1" x14ac:dyDescent="0.25">
      <c r="A96" s="9" t="s">
        <v>248</v>
      </c>
      <c r="B96" s="9" t="s">
        <v>268</v>
      </c>
      <c r="C96" s="10" t="str">
        <f t="shared" si="0"/>
        <v>4.2.4.</v>
      </c>
      <c r="D96" s="63">
        <v>99414</v>
      </c>
      <c r="E96" s="63">
        <v>13822</v>
      </c>
    </row>
    <row r="97" spans="1:6" ht="15.75" hidden="1" x14ac:dyDescent="0.25">
      <c r="A97" s="9" t="s">
        <v>249</v>
      </c>
      <c r="B97" s="9" t="s">
        <v>268</v>
      </c>
      <c r="C97" s="10" t="str">
        <f t="shared" si="0"/>
        <v>4.2.5.</v>
      </c>
      <c r="D97" s="63">
        <v>99421</v>
      </c>
      <c r="E97" s="63">
        <v>13823</v>
      </c>
    </row>
    <row r="98" spans="1:6" ht="15.75" hidden="1" x14ac:dyDescent="0.25">
      <c r="A98" s="9" t="s">
        <v>250</v>
      </c>
      <c r="B98" s="9" t="s">
        <v>269</v>
      </c>
      <c r="C98" s="10" t="str">
        <f t="shared" si="0"/>
        <v>4.2.6.</v>
      </c>
      <c r="D98" s="63">
        <v>99426</v>
      </c>
      <c r="E98" s="63">
        <v>13825</v>
      </c>
      <c r="F98" s="63">
        <v>37023</v>
      </c>
    </row>
    <row r="99" spans="1:6" ht="15.75" hidden="1" x14ac:dyDescent="0.25">
      <c r="A99" s="9" t="s">
        <v>251</v>
      </c>
      <c r="B99" s="9" t="s">
        <v>171</v>
      </c>
      <c r="C99" s="10" t="str">
        <f t="shared" si="0"/>
        <v>4.3.1.</v>
      </c>
      <c r="D99" s="63">
        <v>99429</v>
      </c>
      <c r="E99" s="63">
        <v>13828</v>
      </c>
    </row>
    <row r="100" spans="1:6" ht="15.75" hidden="1" x14ac:dyDescent="0.25">
      <c r="A100" s="9" t="s">
        <v>252</v>
      </c>
      <c r="B100" s="9" t="s">
        <v>270</v>
      </c>
      <c r="C100" s="10" t="str">
        <f t="shared" si="0"/>
        <v>4.3.2.</v>
      </c>
      <c r="D100" s="63">
        <v>99433</v>
      </c>
      <c r="E100" s="63">
        <v>13831</v>
      </c>
      <c r="F100" s="63">
        <v>102559</v>
      </c>
    </row>
    <row r="101" spans="1:6" ht="15.75" hidden="1" x14ac:dyDescent="0.25">
      <c r="A101" s="9" t="s">
        <v>253</v>
      </c>
      <c r="B101" s="9" t="s">
        <v>264</v>
      </c>
      <c r="C101" s="10" t="str">
        <f t="shared" si="0"/>
        <v>4.3.3.</v>
      </c>
      <c r="D101" s="63">
        <v>99435</v>
      </c>
      <c r="E101" s="63">
        <v>13834</v>
      </c>
    </row>
    <row r="102" spans="1:6" ht="15.75" hidden="1" x14ac:dyDescent="0.25">
      <c r="A102" s="9" t="s">
        <v>452</v>
      </c>
      <c r="B102" s="9" t="s">
        <v>453</v>
      </c>
      <c r="C102" s="10" t="str">
        <f t="shared" si="0"/>
        <v>4.3.5.</v>
      </c>
      <c r="D102" s="63" t="s">
        <v>489</v>
      </c>
    </row>
    <row r="103" spans="1:6" ht="15.75" hidden="1" x14ac:dyDescent="0.25">
      <c r="A103" s="9" t="s">
        <v>254</v>
      </c>
      <c r="B103" s="9" t="s">
        <v>271</v>
      </c>
      <c r="C103" s="10" t="str">
        <f t="shared" si="0"/>
        <v>5.1.1.</v>
      </c>
      <c r="D103" s="63" t="s">
        <v>489</v>
      </c>
    </row>
    <row r="104" spans="1:6" ht="15.75" hidden="1" x14ac:dyDescent="0.25">
      <c r="A104" s="9" t="s">
        <v>255</v>
      </c>
      <c r="B104" s="9" t="s">
        <v>272</v>
      </c>
      <c r="C104" s="10" t="str">
        <f t="shared" si="0"/>
        <v>5.1.3.</v>
      </c>
      <c r="D104" s="63" t="s">
        <v>489</v>
      </c>
    </row>
    <row r="105" spans="1:6" ht="15.75" hidden="1" x14ac:dyDescent="0.25">
      <c r="A105" s="9" t="s">
        <v>256</v>
      </c>
      <c r="B105" s="9" t="s">
        <v>273</v>
      </c>
      <c r="C105" s="10" t="str">
        <f t="shared" si="0"/>
        <v>5.1.4.</v>
      </c>
      <c r="D105" s="63" t="s">
        <v>489</v>
      </c>
    </row>
    <row r="106" spans="1:6" ht="15.75" hidden="1" x14ac:dyDescent="0.25">
      <c r="A106" s="9" t="s">
        <v>257</v>
      </c>
      <c r="B106" s="9" t="s">
        <v>172</v>
      </c>
      <c r="C106" s="10" t="str">
        <f t="shared" si="0"/>
        <v>5.2.3.</v>
      </c>
      <c r="D106" s="63">
        <v>99443</v>
      </c>
      <c r="E106" s="63">
        <v>13835</v>
      </c>
    </row>
    <row r="107" spans="1:6" ht="15.75" hidden="1" x14ac:dyDescent="0.25">
      <c r="A107" s="9" t="s">
        <v>258</v>
      </c>
      <c r="B107" s="9" t="s">
        <v>274</v>
      </c>
      <c r="C107" s="10" t="str">
        <f t="shared" si="0"/>
        <v>5.6.1.</v>
      </c>
      <c r="D107" s="63">
        <v>99450</v>
      </c>
      <c r="E107" s="63">
        <v>13837</v>
      </c>
    </row>
    <row r="108" spans="1:6" ht="15.75" hidden="1" x14ac:dyDescent="0.25">
      <c r="A108" s="9" t="s">
        <v>259</v>
      </c>
      <c r="B108" s="9" t="s">
        <v>173</v>
      </c>
      <c r="C108" s="10" t="str">
        <f t="shared" si="0"/>
        <v>5.7.7.</v>
      </c>
      <c r="D108" s="63" t="s">
        <v>489</v>
      </c>
    </row>
    <row r="109" spans="1:6" ht="15.75" hidden="1" x14ac:dyDescent="0.25">
      <c r="A109" s="9" t="s">
        <v>454</v>
      </c>
      <c r="B109" s="9" t="s">
        <v>455</v>
      </c>
      <c r="C109" s="10" t="str">
        <f t="shared" si="0"/>
        <v>5.8.2.</v>
      </c>
      <c r="D109" s="63" t="s">
        <v>489</v>
      </c>
    </row>
    <row r="110" spans="1:6" ht="15.75" hidden="1" x14ac:dyDescent="0.25">
      <c r="A110" s="9" t="s">
        <v>261</v>
      </c>
      <c r="B110" s="9" t="s">
        <v>276</v>
      </c>
      <c r="C110" s="10" t="str">
        <f t="shared" si="0"/>
        <v>5.8.7.</v>
      </c>
      <c r="D110" s="63" t="s">
        <v>489</v>
      </c>
    </row>
    <row r="111" spans="1:6" hidden="1" x14ac:dyDescent="0.25"/>
    <row r="112" spans="1:6" hidden="1" x14ac:dyDescent="0.25"/>
    <row r="113" spans="1:3" hidden="1" x14ac:dyDescent="0.25">
      <c r="A113" s="63" t="s">
        <v>496</v>
      </c>
    </row>
    <row r="114" spans="1:3" hidden="1" x14ac:dyDescent="0.25">
      <c r="A114" s="63" t="s">
        <v>467</v>
      </c>
      <c r="B114" s="63" t="s">
        <v>495</v>
      </c>
      <c r="C114" s="63" t="s">
        <v>482</v>
      </c>
    </row>
    <row r="115" spans="1:3" hidden="1" x14ac:dyDescent="0.25">
      <c r="A115" s="63">
        <v>9023</v>
      </c>
      <c r="B115" s="63" t="s">
        <v>490</v>
      </c>
      <c r="C115" s="63" t="s">
        <v>497</v>
      </c>
    </row>
    <row r="116" spans="1:3" hidden="1" x14ac:dyDescent="0.25">
      <c r="A116" s="63">
        <v>10424</v>
      </c>
      <c r="B116" s="63" t="s">
        <v>490</v>
      </c>
      <c r="C116" s="63" t="s">
        <v>497</v>
      </c>
    </row>
    <row r="117" spans="1:3" hidden="1" x14ac:dyDescent="0.25">
      <c r="A117" s="63">
        <v>11200</v>
      </c>
      <c r="B117" s="63" t="s">
        <v>490</v>
      </c>
      <c r="C117" s="63" t="s">
        <v>497</v>
      </c>
    </row>
    <row r="118" spans="1:3" hidden="1" x14ac:dyDescent="0.25">
      <c r="A118" s="63">
        <v>11226</v>
      </c>
      <c r="B118" s="63" t="s">
        <v>490</v>
      </c>
      <c r="C118" s="63" t="s">
        <v>497</v>
      </c>
    </row>
    <row r="119" spans="1:3" hidden="1" x14ac:dyDescent="0.25">
      <c r="A119" s="63">
        <v>11235</v>
      </c>
      <c r="B119" s="63" t="s">
        <v>490</v>
      </c>
      <c r="C119" s="63" t="s">
        <v>497</v>
      </c>
    </row>
    <row r="120" spans="1:3" hidden="1" x14ac:dyDescent="0.25">
      <c r="A120" s="63">
        <v>11271</v>
      </c>
      <c r="B120" s="63" t="s">
        <v>490</v>
      </c>
      <c r="C120" s="63" t="s">
        <v>497</v>
      </c>
    </row>
    <row r="121" spans="1:3" hidden="1" x14ac:dyDescent="0.25">
      <c r="A121" s="63">
        <v>11292</v>
      </c>
      <c r="B121" s="63" t="s">
        <v>490</v>
      </c>
      <c r="C121" s="63" t="s">
        <v>497</v>
      </c>
    </row>
    <row r="122" spans="1:3" hidden="1" x14ac:dyDescent="0.25">
      <c r="A122" s="63">
        <v>11315</v>
      </c>
      <c r="B122" s="63" t="s">
        <v>490</v>
      </c>
      <c r="C122" s="63" t="s">
        <v>497</v>
      </c>
    </row>
    <row r="123" spans="1:3" hidden="1" x14ac:dyDescent="0.25">
      <c r="A123" s="63">
        <v>13798</v>
      </c>
      <c r="B123" s="63" t="s">
        <v>490</v>
      </c>
      <c r="C123" s="63" t="s">
        <v>497</v>
      </c>
    </row>
    <row r="124" spans="1:3" hidden="1" x14ac:dyDescent="0.25">
      <c r="A124" s="63">
        <v>13804</v>
      </c>
      <c r="B124" s="63" t="s">
        <v>490</v>
      </c>
      <c r="C124" s="63" t="s">
        <v>497</v>
      </c>
    </row>
    <row r="125" spans="1:3" hidden="1" x14ac:dyDescent="0.25">
      <c r="A125" s="63">
        <v>13810</v>
      </c>
      <c r="B125" s="63" t="s">
        <v>490</v>
      </c>
      <c r="C125" s="63" t="s">
        <v>497</v>
      </c>
    </row>
    <row r="126" spans="1:3" hidden="1" x14ac:dyDescent="0.25">
      <c r="A126" s="63">
        <v>13818</v>
      </c>
      <c r="B126" s="63" t="s">
        <v>490</v>
      </c>
      <c r="C126" s="63" t="s">
        <v>497</v>
      </c>
    </row>
    <row r="127" spans="1:3" hidden="1" x14ac:dyDescent="0.25">
      <c r="A127" s="63">
        <v>13819</v>
      </c>
      <c r="B127" s="63" t="s">
        <v>490</v>
      </c>
      <c r="C127" s="63" t="s">
        <v>497</v>
      </c>
    </row>
    <row r="128" spans="1:3" hidden="1" x14ac:dyDescent="0.25">
      <c r="A128" s="63">
        <v>13822</v>
      </c>
      <c r="B128" s="63" t="s">
        <v>490</v>
      </c>
      <c r="C128" s="63" t="s">
        <v>497</v>
      </c>
    </row>
    <row r="129" spans="1:3" hidden="1" x14ac:dyDescent="0.25">
      <c r="A129" s="63">
        <v>13823</v>
      </c>
      <c r="B129" s="63" t="s">
        <v>490</v>
      </c>
      <c r="C129" s="63" t="s">
        <v>497</v>
      </c>
    </row>
    <row r="130" spans="1:3" hidden="1" x14ac:dyDescent="0.25">
      <c r="A130" s="63">
        <v>13825</v>
      </c>
      <c r="B130" s="63" t="s">
        <v>490</v>
      </c>
      <c r="C130" s="63" t="s">
        <v>497</v>
      </c>
    </row>
    <row r="131" spans="1:3" hidden="1" x14ac:dyDescent="0.25">
      <c r="A131" s="63">
        <v>13828</v>
      </c>
      <c r="B131" s="63" t="s">
        <v>490</v>
      </c>
      <c r="C131" s="63" t="s">
        <v>497</v>
      </c>
    </row>
    <row r="132" spans="1:3" hidden="1" x14ac:dyDescent="0.25">
      <c r="A132" s="63">
        <v>13831</v>
      </c>
      <c r="B132" s="63" t="s">
        <v>490</v>
      </c>
      <c r="C132" s="63" t="s">
        <v>497</v>
      </c>
    </row>
    <row r="133" spans="1:3" hidden="1" x14ac:dyDescent="0.25">
      <c r="A133" s="63">
        <v>13834</v>
      </c>
      <c r="B133" s="63" t="s">
        <v>490</v>
      </c>
      <c r="C133" s="63" t="s">
        <v>497</v>
      </c>
    </row>
    <row r="134" spans="1:3" hidden="1" x14ac:dyDescent="0.25">
      <c r="A134" s="63">
        <v>13835</v>
      </c>
      <c r="B134" s="63" t="s">
        <v>490</v>
      </c>
      <c r="C134" s="63" t="s">
        <v>497</v>
      </c>
    </row>
    <row r="135" spans="1:3" hidden="1" x14ac:dyDescent="0.25">
      <c r="A135" s="63">
        <v>13837</v>
      </c>
      <c r="B135" s="63" t="s">
        <v>490</v>
      </c>
      <c r="C135" s="63" t="s">
        <v>497</v>
      </c>
    </row>
    <row r="136" spans="1:3" hidden="1" x14ac:dyDescent="0.25">
      <c r="A136" s="63">
        <v>37023</v>
      </c>
      <c r="B136" s="63" t="s">
        <v>493</v>
      </c>
      <c r="C136" s="209" t="s">
        <v>497</v>
      </c>
    </row>
    <row r="137" spans="1:3" hidden="1" x14ac:dyDescent="0.25">
      <c r="A137" s="63">
        <v>99334</v>
      </c>
      <c r="B137" s="63" t="s">
        <v>490</v>
      </c>
      <c r="C137" s="63" t="s">
        <v>497</v>
      </c>
    </row>
    <row r="138" spans="1:3" hidden="1" x14ac:dyDescent="0.25">
      <c r="A138" s="63">
        <v>99342</v>
      </c>
      <c r="B138" s="63" t="s">
        <v>490</v>
      </c>
      <c r="C138" s="63" t="s">
        <v>497</v>
      </c>
    </row>
    <row r="139" spans="1:3" hidden="1" x14ac:dyDescent="0.25">
      <c r="A139" s="63">
        <v>99359</v>
      </c>
      <c r="B139" s="63" t="s">
        <v>490</v>
      </c>
      <c r="C139" s="63" t="s">
        <v>497</v>
      </c>
    </row>
    <row r="140" spans="1:3" hidden="1" x14ac:dyDescent="0.25">
      <c r="A140" s="63">
        <v>99362</v>
      </c>
      <c r="B140" s="63" t="s">
        <v>490</v>
      </c>
      <c r="C140" s="63" t="s">
        <v>497</v>
      </c>
    </row>
    <row r="141" spans="1:3" hidden="1" x14ac:dyDescent="0.25">
      <c r="A141" s="63">
        <v>99371</v>
      </c>
      <c r="B141" s="63" t="s">
        <v>490</v>
      </c>
      <c r="C141" s="63" t="s">
        <v>497</v>
      </c>
    </row>
    <row r="142" spans="1:3" hidden="1" x14ac:dyDescent="0.25">
      <c r="A142" s="63">
        <v>99374</v>
      </c>
      <c r="B142" s="63" t="s">
        <v>490</v>
      </c>
      <c r="C142" s="63" t="s">
        <v>497</v>
      </c>
    </row>
    <row r="143" spans="1:3" hidden="1" x14ac:dyDescent="0.25">
      <c r="A143" s="63">
        <v>99377</v>
      </c>
      <c r="B143" s="63" t="s">
        <v>490</v>
      </c>
      <c r="C143" s="63" t="s">
        <v>497</v>
      </c>
    </row>
    <row r="144" spans="1:3" hidden="1" x14ac:dyDescent="0.25">
      <c r="A144" s="63">
        <v>99384</v>
      </c>
      <c r="B144" s="63" t="s">
        <v>490</v>
      </c>
      <c r="C144" s="63" t="s">
        <v>497</v>
      </c>
    </row>
    <row r="145" spans="1:3" hidden="1" x14ac:dyDescent="0.25">
      <c r="A145" s="63">
        <v>99390</v>
      </c>
      <c r="B145" s="63" t="s">
        <v>490</v>
      </c>
      <c r="C145" s="63" t="s">
        <v>497</v>
      </c>
    </row>
    <row r="146" spans="1:3" hidden="1" x14ac:dyDescent="0.25">
      <c r="A146" s="63">
        <v>99394</v>
      </c>
      <c r="B146" s="63" t="s">
        <v>490</v>
      </c>
      <c r="C146" s="63" t="s">
        <v>497</v>
      </c>
    </row>
    <row r="147" spans="1:3" hidden="1" x14ac:dyDescent="0.25">
      <c r="A147" s="63">
        <v>99399</v>
      </c>
      <c r="B147" s="63" t="s">
        <v>490</v>
      </c>
      <c r="C147" s="63" t="s">
        <v>497</v>
      </c>
    </row>
    <row r="148" spans="1:3" hidden="1" x14ac:dyDescent="0.25">
      <c r="A148" s="63">
        <v>99404</v>
      </c>
      <c r="B148" s="63" t="s">
        <v>490</v>
      </c>
      <c r="C148" s="63" t="s">
        <v>497</v>
      </c>
    </row>
    <row r="149" spans="1:3" hidden="1" x14ac:dyDescent="0.25">
      <c r="A149" s="63">
        <v>99410</v>
      </c>
      <c r="B149" s="63" t="s">
        <v>490</v>
      </c>
      <c r="C149" s="63" t="s">
        <v>497</v>
      </c>
    </row>
    <row r="150" spans="1:3" hidden="1" x14ac:dyDescent="0.25">
      <c r="A150" s="63">
        <v>99414</v>
      </c>
      <c r="B150" s="63" t="s">
        <v>490</v>
      </c>
      <c r="C150" s="63" t="s">
        <v>497</v>
      </c>
    </row>
    <row r="151" spans="1:3" hidden="1" x14ac:dyDescent="0.25">
      <c r="A151" s="63">
        <v>99421</v>
      </c>
      <c r="B151" s="63" t="s">
        <v>490</v>
      </c>
      <c r="C151" s="63" t="s">
        <v>497</v>
      </c>
    </row>
    <row r="152" spans="1:3" hidden="1" x14ac:dyDescent="0.25">
      <c r="A152" s="63">
        <v>99426</v>
      </c>
      <c r="B152" s="63" t="s">
        <v>490</v>
      </c>
      <c r="C152" s="63" t="s">
        <v>497</v>
      </c>
    </row>
    <row r="153" spans="1:3" hidden="1" x14ac:dyDescent="0.25">
      <c r="A153" s="63">
        <v>99429</v>
      </c>
      <c r="B153" s="63" t="s">
        <v>490</v>
      </c>
      <c r="C153" s="63" t="s">
        <v>497</v>
      </c>
    </row>
    <row r="154" spans="1:3" hidden="1" x14ac:dyDescent="0.25">
      <c r="A154" s="63">
        <v>99433</v>
      </c>
      <c r="B154" s="63" t="s">
        <v>490</v>
      </c>
      <c r="C154" s="63" t="s">
        <v>497</v>
      </c>
    </row>
    <row r="155" spans="1:3" hidden="1" x14ac:dyDescent="0.25">
      <c r="A155" s="63">
        <v>99435</v>
      </c>
      <c r="B155" s="63" t="s">
        <v>490</v>
      </c>
      <c r="C155" s="63" t="s">
        <v>497</v>
      </c>
    </row>
    <row r="156" spans="1:3" hidden="1" x14ac:dyDescent="0.25">
      <c r="A156" s="63">
        <v>99443</v>
      </c>
      <c r="B156" s="63" t="s">
        <v>490</v>
      </c>
      <c r="C156" s="63" t="s">
        <v>497</v>
      </c>
    </row>
    <row r="157" spans="1:3" hidden="1" x14ac:dyDescent="0.25">
      <c r="A157" s="63">
        <v>99450</v>
      </c>
      <c r="B157" s="63" t="s">
        <v>490</v>
      </c>
      <c r="C157" s="63" t="s">
        <v>497</v>
      </c>
    </row>
    <row r="158" spans="1:3" hidden="1" x14ac:dyDescent="0.25">
      <c r="A158" s="63">
        <v>99958</v>
      </c>
      <c r="B158" s="63" t="s">
        <v>491</v>
      </c>
      <c r="C158" s="63" t="s">
        <v>497</v>
      </c>
    </row>
    <row r="159" spans="1:3" hidden="1" x14ac:dyDescent="0.25">
      <c r="A159" s="63">
        <v>100623</v>
      </c>
      <c r="B159" s="63" t="s">
        <v>492</v>
      </c>
      <c r="C159" s="63" t="s">
        <v>497</v>
      </c>
    </row>
    <row r="160" spans="1:3" hidden="1" x14ac:dyDescent="0.25">
      <c r="A160" s="63">
        <v>102559</v>
      </c>
      <c r="B160" s="63" t="s">
        <v>494</v>
      </c>
      <c r="C160" s="63" t="s">
        <v>497</v>
      </c>
    </row>
    <row r="161" hidden="1" x14ac:dyDescent="0.25"/>
    <row r="162" hidden="1" x14ac:dyDescent="0.25"/>
    <row r="163" hidden="1" x14ac:dyDescent="0.25"/>
  </sheetData>
  <sheetProtection password="CA50" sheet="1" objects="1" scenarios="1"/>
  <sortState ref="A117:B170">
    <sortCondition ref="A117:A170"/>
  </sortState>
  <mergeCells count="30">
    <mergeCell ref="A56:G56"/>
    <mergeCell ref="A57:G57"/>
    <mergeCell ref="A28:G28"/>
    <mergeCell ref="A29:G29"/>
    <mergeCell ref="A30:G30"/>
    <mergeCell ref="A31:G31"/>
    <mergeCell ref="A32:G32"/>
    <mergeCell ref="A33:G33"/>
    <mergeCell ref="C34:G34"/>
    <mergeCell ref="C38:G38"/>
    <mergeCell ref="A52:B52"/>
    <mergeCell ref="C39:G39"/>
    <mergeCell ref="C44:G44"/>
    <mergeCell ref="C35:G35"/>
    <mergeCell ref="C36:G36"/>
    <mergeCell ref="A34:B35"/>
    <mergeCell ref="C40:G40"/>
    <mergeCell ref="A53:B53"/>
    <mergeCell ref="E2:G2"/>
    <mergeCell ref="D53:G53"/>
    <mergeCell ref="D52:G52"/>
    <mergeCell ref="A27:G27"/>
    <mergeCell ref="C23:G24"/>
    <mergeCell ref="B21:C21"/>
    <mergeCell ref="B19:G19"/>
    <mergeCell ref="A22:G22"/>
    <mergeCell ref="A12:G12"/>
    <mergeCell ref="A7:G7"/>
    <mergeCell ref="A8:G8"/>
    <mergeCell ref="B18:G18"/>
  </mergeCells>
  <dataValidations count="4">
    <dataValidation type="list" allowBlank="1" showInputMessage="1" showErrorMessage="1" sqref="WVK983070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WLO983070 WBS983070 VRW983070 VIA983070 UYE983070 UOI983070 UEM983070 TUQ983070 TKU983070 TAY983070 SRC983070 SHG983070 RXK983070 RNO983070 RDS983070 QTW983070 QKA983070 QAE983070 PQI983070 PGM983070 OWQ983070 OMU983070 OCY983070 NTC983070 NJG983070 MZK983070 MPO983070 MFS983070 LVW983070 LMA983070 LCE983070 KSI983070 KIM983070 JYQ983070 JOU983070 JEY983070 IVC983070 ILG983070 IBK983070 HRO983070 HHS983070 GXW983070 GOA983070 GEE983070 FUI983070 FKM983070 FAQ983070 EQU983070 EGY983070 DXC983070 DNG983070 DDK983070 CTO983070 CJS983070 BZW983070 BQA983070 BGE983070 AWI983070 AMM983070 ACQ983070 SU983070 IY983070 C983070 WVK917534 WLO917534 WBS917534 VRW917534 VIA917534 UYE917534 UOI917534 UEM917534 TUQ917534 TKU917534 TAY917534 SRC917534 SHG917534 RXK917534 RNO917534 RDS917534 QTW917534 QKA917534 QAE917534 PQI917534 PGM917534 OWQ917534 OMU917534 OCY917534 NTC917534 NJG917534 MZK917534 MPO917534 MFS917534 LVW917534 LMA917534 LCE917534 KSI917534 KIM917534 JYQ917534 JOU917534 JEY917534 IVC917534 ILG917534 IBK917534 HRO917534 HHS917534 GXW917534 GOA917534 GEE917534 FUI917534 FKM917534 FAQ917534 EQU917534 EGY917534 DXC917534 DNG917534 DDK917534 CTO917534 CJS917534 BZW917534 BQA917534 BGE917534 AWI917534 AMM917534 ACQ917534 SU917534 IY917534 C917534 WVK851998 WLO851998 WBS851998 VRW851998 VIA851998 UYE851998 UOI851998 UEM851998 TUQ851998 TKU851998 TAY851998 SRC851998 SHG851998 RXK851998 RNO851998 RDS851998 QTW851998 QKA851998 QAE851998 PQI851998 PGM851998 OWQ851998 OMU851998 OCY851998 NTC851998 NJG851998 MZK851998 MPO851998 MFS851998 LVW851998 LMA851998 LCE851998 KSI851998 KIM851998 JYQ851998 JOU851998 JEY851998 IVC851998 ILG851998 IBK851998 HRO851998 HHS851998 GXW851998 GOA851998 GEE851998 FUI851998 FKM851998 FAQ851998 EQU851998 EGY851998 DXC851998 DNG851998 DDK851998 CTO851998 CJS851998 BZW851998 BQA851998 BGE851998 AWI851998 AMM851998 ACQ851998 SU851998 IY851998 C851998 WVK786462 WLO786462 WBS786462 VRW786462 VIA786462 UYE786462 UOI786462 UEM786462 TUQ786462 TKU786462 TAY786462 SRC786462 SHG786462 RXK786462 RNO786462 RDS786462 QTW786462 QKA786462 QAE786462 PQI786462 PGM786462 OWQ786462 OMU786462 OCY786462 NTC786462 NJG786462 MZK786462 MPO786462 MFS786462 LVW786462 LMA786462 LCE786462 KSI786462 KIM786462 JYQ786462 JOU786462 JEY786462 IVC786462 ILG786462 IBK786462 HRO786462 HHS786462 GXW786462 GOA786462 GEE786462 FUI786462 FKM786462 FAQ786462 EQU786462 EGY786462 DXC786462 DNG786462 DDK786462 CTO786462 CJS786462 BZW786462 BQA786462 BGE786462 AWI786462 AMM786462 ACQ786462 SU786462 IY786462 C786462 WVK720926 WLO720926 WBS720926 VRW720926 VIA720926 UYE720926 UOI720926 UEM720926 TUQ720926 TKU720926 TAY720926 SRC720926 SHG720926 RXK720926 RNO720926 RDS720926 QTW720926 QKA720926 QAE720926 PQI720926 PGM720926 OWQ720926 OMU720926 OCY720926 NTC720926 NJG720926 MZK720926 MPO720926 MFS720926 LVW720926 LMA720926 LCE720926 KSI720926 KIM720926 JYQ720926 JOU720926 JEY720926 IVC720926 ILG720926 IBK720926 HRO720926 HHS720926 GXW720926 GOA720926 GEE720926 FUI720926 FKM720926 FAQ720926 EQU720926 EGY720926 DXC720926 DNG720926 DDK720926 CTO720926 CJS720926 BZW720926 BQA720926 BGE720926 AWI720926 AMM720926 ACQ720926 SU720926 IY720926 C720926 WVK655390 WLO655390 WBS655390 VRW655390 VIA655390 UYE655390 UOI655390 UEM655390 TUQ655390 TKU655390 TAY655390 SRC655390 SHG655390 RXK655390 RNO655390 RDS655390 QTW655390 QKA655390 QAE655390 PQI655390 PGM655390 OWQ655390 OMU655390 OCY655390 NTC655390 NJG655390 MZK655390 MPO655390 MFS655390 LVW655390 LMA655390 LCE655390 KSI655390 KIM655390 JYQ655390 JOU655390 JEY655390 IVC655390 ILG655390 IBK655390 HRO655390 HHS655390 GXW655390 GOA655390 GEE655390 FUI655390 FKM655390 FAQ655390 EQU655390 EGY655390 DXC655390 DNG655390 DDK655390 CTO655390 CJS655390 BZW655390 BQA655390 BGE655390 AWI655390 AMM655390 ACQ655390 SU655390 IY655390 C655390 WVK589854 WLO589854 WBS589854 VRW589854 VIA589854 UYE589854 UOI589854 UEM589854 TUQ589854 TKU589854 TAY589854 SRC589854 SHG589854 RXK589854 RNO589854 RDS589854 QTW589854 QKA589854 QAE589854 PQI589854 PGM589854 OWQ589854 OMU589854 OCY589854 NTC589854 NJG589854 MZK589854 MPO589854 MFS589854 LVW589854 LMA589854 LCE589854 KSI589854 KIM589854 JYQ589854 JOU589854 JEY589854 IVC589854 ILG589854 IBK589854 HRO589854 HHS589854 GXW589854 GOA589854 GEE589854 FUI589854 FKM589854 FAQ589854 EQU589854 EGY589854 DXC589854 DNG589854 DDK589854 CTO589854 CJS589854 BZW589854 BQA589854 BGE589854 AWI589854 AMM589854 ACQ589854 SU589854 IY589854 C589854 WVK524318 WLO524318 WBS524318 VRW524318 VIA524318 UYE524318 UOI524318 UEM524318 TUQ524318 TKU524318 TAY524318 SRC524318 SHG524318 RXK524318 RNO524318 RDS524318 QTW524318 QKA524318 QAE524318 PQI524318 PGM524318 OWQ524318 OMU524318 OCY524318 NTC524318 NJG524318 MZK524318 MPO524318 MFS524318 LVW524318 LMA524318 LCE524318 KSI524318 KIM524318 JYQ524318 JOU524318 JEY524318 IVC524318 ILG524318 IBK524318 HRO524318 HHS524318 GXW524318 GOA524318 GEE524318 FUI524318 FKM524318 FAQ524318 EQU524318 EGY524318 DXC524318 DNG524318 DDK524318 CTO524318 CJS524318 BZW524318 BQA524318 BGE524318 AWI524318 AMM524318 ACQ524318 SU524318 IY524318 C524318 WVK458782 WLO458782 WBS458782 VRW458782 VIA458782 UYE458782 UOI458782 UEM458782 TUQ458782 TKU458782 TAY458782 SRC458782 SHG458782 RXK458782 RNO458782 RDS458782 QTW458782 QKA458782 QAE458782 PQI458782 PGM458782 OWQ458782 OMU458782 OCY458782 NTC458782 NJG458782 MZK458782 MPO458782 MFS458782 LVW458782 LMA458782 LCE458782 KSI458782 KIM458782 JYQ458782 JOU458782 JEY458782 IVC458782 ILG458782 IBK458782 HRO458782 HHS458782 GXW458782 GOA458782 GEE458782 FUI458782 FKM458782 FAQ458782 EQU458782 EGY458782 DXC458782 DNG458782 DDK458782 CTO458782 CJS458782 BZW458782 BQA458782 BGE458782 AWI458782 AMM458782 ACQ458782 SU458782 IY458782 C458782 WVK393246 WLO393246 WBS393246 VRW393246 VIA393246 UYE393246 UOI393246 UEM393246 TUQ393246 TKU393246 TAY393246 SRC393246 SHG393246 RXK393246 RNO393246 RDS393246 QTW393246 QKA393246 QAE393246 PQI393246 PGM393246 OWQ393246 OMU393246 OCY393246 NTC393246 NJG393246 MZK393246 MPO393246 MFS393246 LVW393246 LMA393246 LCE393246 KSI393246 KIM393246 JYQ393246 JOU393246 JEY393246 IVC393246 ILG393246 IBK393246 HRO393246 HHS393246 GXW393246 GOA393246 GEE393246 FUI393246 FKM393246 FAQ393246 EQU393246 EGY393246 DXC393246 DNG393246 DDK393246 CTO393246 CJS393246 BZW393246 BQA393246 BGE393246 AWI393246 AMM393246 ACQ393246 SU393246 IY393246 C393246 WVK327710 WLO327710 WBS327710 VRW327710 VIA327710 UYE327710 UOI327710 UEM327710 TUQ327710 TKU327710 TAY327710 SRC327710 SHG327710 RXK327710 RNO327710 RDS327710 QTW327710 QKA327710 QAE327710 PQI327710 PGM327710 OWQ327710 OMU327710 OCY327710 NTC327710 NJG327710 MZK327710 MPO327710 MFS327710 LVW327710 LMA327710 LCE327710 KSI327710 KIM327710 JYQ327710 JOU327710 JEY327710 IVC327710 ILG327710 IBK327710 HRO327710 HHS327710 GXW327710 GOA327710 GEE327710 FUI327710 FKM327710 FAQ327710 EQU327710 EGY327710 DXC327710 DNG327710 DDK327710 CTO327710 CJS327710 BZW327710 BQA327710 BGE327710 AWI327710 AMM327710 ACQ327710 SU327710 IY327710 C327710 WVK262174 WLO262174 WBS262174 VRW262174 VIA262174 UYE262174 UOI262174 UEM262174 TUQ262174 TKU262174 TAY262174 SRC262174 SHG262174 RXK262174 RNO262174 RDS262174 QTW262174 QKA262174 QAE262174 PQI262174 PGM262174 OWQ262174 OMU262174 OCY262174 NTC262174 NJG262174 MZK262174 MPO262174 MFS262174 LVW262174 LMA262174 LCE262174 KSI262174 KIM262174 JYQ262174 JOU262174 JEY262174 IVC262174 ILG262174 IBK262174 HRO262174 HHS262174 GXW262174 GOA262174 GEE262174 FUI262174 FKM262174 FAQ262174 EQU262174 EGY262174 DXC262174 DNG262174 DDK262174 CTO262174 CJS262174 BZW262174 BQA262174 BGE262174 AWI262174 AMM262174 ACQ262174 SU262174 IY262174 C262174 WVK196638 WLO196638 WBS196638 VRW196638 VIA196638 UYE196638 UOI196638 UEM196638 TUQ196638 TKU196638 TAY196638 SRC196638 SHG196638 RXK196638 RNO196638 RDS196638 QTW196638 QKA196638 QAE196638 PQI196638 PGM196638 OWQ196638 OMU196638 OCY196638 NTC196638 NJG196638 MZK196638 MPO196638 MFS196638 LVW196638 LMA196638 LCE196638 KSI196638 KIM196638 JYQ196638 JOU196638 JEY196638 IVC196638 ILG196638 IBK196638 HRO196638 HHS196638 GXW196638 GOA196638 GEE196638 FUI196638 FKM196638 FAQ196638 EQU196638 EGY196638 DXC196638 DNG196638 DDK196638 CTO196638 CJS196638 BZW196638 BQA196638 BGE196638 AWI196638 AMM196638 ACQ196638 SU196638 IY196638 C196638 WVK131102 WLO131102 WBS131102 VRW131102 VIA131102 UYE131102 UOI131102 UEM131102 TUQ131102 TKU131102 TAY131102 SRC131102 SHG131102 RXK131102 RNO131102 RDS131102 QTW131102 QKA131102 QAE131102 PQI131102 PGM131102 OWQ131102 OMU131102 OCY131102 NTC131102 NJG131102 MZK131102 MPO131102 MFS131102 LVW131102 LMA131102 LCE131102 KSI131102 KIM131102 JYQ131102 JOU131102 JEY131102 IVC131102 ILG131102 IBK131102 HRO131102 HHS131102 GXW131102 GOA131102 GEE131102 FUI131102 FKM131102 FAQ131102 EQU131102 EGY131102 DXC131102 DNG131102 DDK131102 CTO131102 CJS131102 BZW131102 BQA131102 BGE131102 AWI131102 AMM131102 ACQ131102 SU131102 IY131102 C131102 WVK65566 WLO65566 WBS65566 VRW65566 VIA65566 UYE65566 UOI65566 UEM65566 TUQ65566 TKU65566 TAY65566 SRC65566 SHG65566 RXK65566 RNO65566 RDS65566 QTW65566 QKA65566 QAE65566 PQI65566 PGM65566 OWQ65566 OMU65566 OCY65566 NTC65566 NJG65566 MZK65566 MPO65566 MFS65566 LVW65566 LMA65566 LCE65566 KSI65566 KIM65566 JYQ65566 JOU65566 JEY65566 IVC65566 ILG65566 IBK65566 HRO65566 HHS65566 GXW65566 GOA65566 GEE65566 FUI65566 FKM65566 FAQ65566 EQU65566 EGY65566 DXC65566 DNG65566 DDK65566 CTO65566 CJS65566 BZW65566 BQA65566 BGE65566 AWI65566 AMM65566 ACQ65566 SU65566 IY65566 C65566">
      <formula1>$Q$8:$Q$9</formula1>
    </dataValidation>
    <dataValidation type="list" allowBlank="1" showInputMessage="1" showErrorMessage="1" sqref="WVK983069 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WLO983069 WBS983069 VRW983069 VIA983069 UYE983069 UOI983069 UEM983069 TUQ983069 TKU983069 TAY983069 SRC983069 SHG983069 RXK983069 RNO983069 RDS983069 QTW983069 QKA983069 QAE983069 PQI983069 PGM983069 OWQ983069 OMU983069 OCY983069 NTC983069 NJG983069 MZK983069 MPO983069 MFS983069 LVW983069 LMA983069 LCE983069 KSI983069 KIM983069 JYQ983069 JOU983069 JEY983069 IVC983069 ILG983069 IBK983069 HRO983069 HHS983069 GXW983069 GOA983069 GEE983069 FUI983069 FKM983069 FAQ983069 EQU983069 EGY983069 DXC983069 DNG983069 DDK983069 CTO983069 CJS983069 BZW983069 BQA983069 BGE983069 AWI983069 AMM983069 ACQ983069 SU983069 IY983069 C983069 WVK917533 WLO917533 WBS917533 VRW917533 VIA917533 UYE917533 UOI917533 UEM917533 TUQ917533 TKU917533 TAY917533 SRC917533 SHG917533 RXK917533 RNO917533 RDS917533 QTW917533 QKA917533 QAE917533 PQI917533 PGM917533 OWQ917533 OMU917533 OCY917533 NTC917533 NJG917533 MZK917533 MPO917533 MFS917533 LVW917533 LMA917533 LCE917533 KSI917533 KIM917533 JYQ917533 JOU917533 JEY917533 IVC917533 ILG917533 IBK917533 HRO917533 HHS917533 GXW917533 GOA917533 GEE917533 FUI917533 FKM917533 FAQ917533 EQU917533 EGY917533 DXC917533 DNG917533 DDK917533 CTO917533 CJS917533 BZW917533 BQA917533 BGE917533 AWI917533 AMM917533 ACQ917533 SU917533 IY917533 C917533 WVK851997 WLO851997 WBS851997 VRW851997 VIA851997 UYE851997 UOI851997 UEM851997 TUQ851997 TKU851997 TAY851997 SRC851997 SHG851997 RXK851997 RNO851997 RDS851997 QTW851997 QKA851997 QAE851997 PQI851997 PGM851997 OWQ851997 OMU851997 OCY851997 NTC851997 NJG851997 MZK851997 MPO851997 MFS851997 LVW851997 LMA851997 LCE851997 KSI851997 KIM851997 JYQ851997 JOU851997 JEY851997 IVC851997 ILG851997 IBK851997 HRO851997 HHS851997 GXW851997 GOA851997 GEE851997 FUI851997 FKM851997 FAQ851997 EQU851997 EGY851997 DXC851997 DNG851997 DDK851997 CTO851997 CJS851997 BZW851997 BQA851997 BGE851997 AWI851997 AMM851997 ACQ851997 SU851997 IY851997 C851997 WVK786461 WLO786461 WBS786461 VRW786461 VIA786461 UYE786461 UOI786461 UEM786461 TUQ786461 TKU786461 TAY786461 SRC786461 SHG786461 RXK786461 RNO786461 RDS786461 QTW786461 QKA786461 QAE786461 PQI786461 PGM786461 OWQ786461 OMU786461 OCY786461 NTC786461 NJG786461 MZK786461 MPO786461 MFS786461 LVW786461 LMA786461 LCE786461 KSI786461 KIM786461 JYQ786461 JOU786461 JEY786461 IVC786461 ILG786461 IBK786461 HRO786461 HHS786461 GXW786461 GOA786461 GEE786461 FUI786461 FKM786461 FAQ786461 EQU786461 EGY786461 DXC786461 DNG786461 DDK786461 CTO786461 CJS786461 BZW786461 BQA786461 BGE786461 AWI786461 AMM786461 ACQ786461 SU786461 IY786461 C786461 WVK720925 WLO720925 WBS720925 VRW720925 VIA720925 UYE720925 UOI720925 UEM720925 TUQ720925 TKU720925 TAY720925 SRC720925 SHG720925 RXK720925 RNO720925 RDS720925 QTW720925 QKA720925 QAE720925 PQI720925 PGM720925 OWQ720925 OMU720925 OCY720925 NTC720925 NJG720925 MZK720925 MPO720925 MFS720925 LVW720925 LMA720925 LCE720925 KSI720925 KIM720925 JYQ720925 JOU720925 JEY720925 IVC720925 ILG720925 IBK720925 HRO720925 HHS720925 GXW720925 GOA720925 GEE720925 FUI720925 FKM720925 FAQ720925 EQU720925 EGY720925 DXC720925 DNG720925 DDK720925 CTO720925 CJS720925 BZW720925 BQA720925 BGE720925 AWI720925 AMM720925 ACQ720925 SU720925 IY720925 C720925 WVK655389 WLO655389 WBS655389 VRW655389 VIA655389 UYE655389 UOI655389 UEM655389 TUQ655389 TKU655389 TAY655389 SRC655389 SHG655389 RXK655389 RNO655389 RDS655389 QTW655389 QKA655389 QAE655389 PQI655389 PGM655389 OWQ655389 OMU655389 OCY655389 NTC655389 NJG655389 MZK655389 MPO655389 MFS655389 LVW655389 LMA655389 LCE655389 KSI655389 KIM655389 JYQ655389 JOU655389 JEY655389 IVC655389 ILG655389 IBK655389 HRO655389 HHS655389 GXW655389 GOA655389 GEE655389 FUI655389 FKM655389 FAQ655389 EQU655389 EGY655389 DXC655389 DNG655389 DDK655389 CTO655389 CJS655389 BZW655389 BQA655389 BGE655389 AWI655389 AMM655389 ACQ655389 SU655389 IY655389 C655389 WVK589853 WLO589853 WBS589853 VRW589853 VIA589853 UYE589853 UOI589853 UEM589853 TUQ589853 TKU589853 TAY589853 SRC589853 SHG589853 RXK589853 RNO589853 RDS589853 QTW589853 QKA589853 QAE589853 PQI589853 PGM589853 OWQ589853 OMU589853 OCY589853 NTC589853 NJG589853 MZK589853 MPO589853 MFS589853 LVW589853 LMA589853 LCE589853 KSI589853 KIM589853 JYQ589853 JOU589853 JEY589853 IVC589853 ILG589853 IBK589853 HRO589853 HHS589853 GXW589853 GOA589853 GEE589853 FUI589853 FKM589853 FAQ589853 EQU589853 EGY589853 DXC589853 DNG589853 DDK589853 CTO589853 CJS589853 BZW589853 BQA589853 BGE589853 AWI589853 AMM589853 ACQ589853 SU589853 IY589853 C589853 WVK524317 WLO524317 WBS524317 VRW524317 VIA524317 UYE524317 UOI524317 UEM524317 TUQ524317 TKU524317 TAY524317 SRC524317 SHG524317 RXK524317 RNO524317 RDS524317 QTW524317 QKA524317 QAE524317 PQI524317 PGM524317 OWQ524317 OMU524317 OCY524317 NTC524317 NJG524317 MZK524317 MPO524317 MFS524317 LVW524317 LMA524317 LCE524317 KSI524317 KIM524317 JYQ524317 JOU524317 JEY524317 IVC524317 ILG524317 IBK524317 HRO524317 HHS524317 GXW524317 GOA524317 GEE524317 FUI524317 FKM524317 FAQ524317 EQU524317 EGY524317 DXC524317 DNG524317 DDK524317 CTO524317 CJS524317 BZW524317 BQA524317 BGE524317 AWI524317 AMM524317 ACQ524317 SU524317 IY524317 C524317 WVK458781 WLO458781 WBS458781 VRW458781 VIA458781 UYE458781 UOI458781 UEM458781 TUQ458781 TKU458781 TAY458781 SRC458781 SHG458781 RXK458781 RNO458781 RDS458781 QTW458781 QKA458781 QAE458781 PQI458781 PGM458781 OWQ458781 OMU458781 OCY458781 NTC458781 NJG458781 MZK458781 MPO458781 MFS458781 LVW458781 LMA458781 LCE458781 KSI458781 KIM458781 JYQ458781 JOU458781 JEY458781 IVC458781 ILG458781 IBK458781 HRO458781 HHS458781 GXW458781 GOA458781 GEE458781 FUI458781 FKM458781 FAQ458781 EQU458781 EGY458781 DXC458781 DNG458781 DDK458781 CTO458781 CJS458781 BZW458781 BQA458781 BGE458781 AWI458781 AMM458781 ACQ458781 SU458781 IY458781 C458781 WVK393245 WLO393245 WBS393245 VRW393245 VIA393245 UYE393245 UOI393245 UEM393245 TUQ393245 TKU393245 TAY393245 SRC393245 SHG393245 RXK393245 RNO393245 RDS393245 QTW393245 QKA393245 QAE393245 PQI393245 PGM393245 OWQ393245 OMU393245 OCY393245 NTC393245 NJG393245 MZK393245 MPO393245 MFS393245 LVW393245 LMA393245 LCE393245 KSI393245 KIM393245 JYQ393245 JOU393245 JEY393245 IVC393245 ILG393245 IBK393245 HRO393245 HHS393245 GXW393245 GOA393245 GEE393245 FUI393245 FKM393245 FAQ393245 EQU393245 EGY393245 DXC393245 DNG393245 DDK393245 CTO393245 CJS393245 BZW393245 BQA393245 BGE393245 AWI393245 AMM393245 ACQ393245 SU393245 IY393245 C393245 WVK327709 WLO327709 WBS327709 VRW327709 VIA327709 UYE327709 UOI327709 UEM327709 TUQ327709 TKU327709 TAY327709 SRC327709 SHG327709 RXK327709 RNO327709 RDS327709 QTW327709 QKA327709 QAE327709 PQI327709 PGM327709 OWQ327709 OMU327709 OCY327709 NTC327709 NJG327709 MZK327709 MPO327709 MFS327709 LVW327709 LMA327709 LCE327709 KSI327709 KIM327709 JYQ327709 JOU327709 JEY327709 IVC327709 ILG327709 IBK327709 HRO327709 HHS327709 GXW327709 GOA327709 GEE327709 FUI327709 FKM327709 FAQ327709 EQU327709 EGY327709 DXC327709 DNG327709 DDK327709 CTO327709 CJS327709 BZW327709 BQA327709 BGE327709 AWI327709 AMM327709 ACQ327709 SU327709 IY327709 C327709 WVK262173 WLO262173 WBS262173 VRW262173 VIA262173 UYE262173 UOI262173 UEM262173 TUQ262173 TKU262173 TAY262173 SRC262173 SHG262173 RXK262173 RNO262173 RDS262173 QTW262173 QKA262173 QAE262173 PQI262173 PGM262173 OWQ262173 OMU262173 OCY262173 NTC262173 NJG262173 MZK262173 MPO262173 MFS262173 LVW262173 LMA262173 LCE262173 KSI262173 KIM262173 JYQ262173 JOU262173 JEY262173 IVC262173 ILG262173 IBK262173 HRO262173 HHS262173 GXW262173 GOA262173 GEE262173 FUI262173 FKM262173 FAQ262173 EQU262173 EGY262173 DXC262173 DNG262173 DDK262173 CTO262173 CJS262173 BZW262173 BQA262173 BGE262173 AWI262173 AMM262173 ACQ262173 SU262173 IY262173 C262173 WVK196637 WLO196637 WBS196637 VRW196637 VIA196637 UYE196637 UOI196637 UEM196637 TUQ196637 TKU196637 TAY196637 SRC196637 SHG196637 RXK196637 RNO196637 RDS196637 QTW196637 QKA196637 QAE196637 PQI196637 PGM196637 OWQ196637 OMU196637 OCY196637 NTC196637 NJG196637 MZK196637 MPO196637 MFS196637 LVW196637 LMA196637 LCE196637 KSI196637 KIM196637 JYQ196637 JOU196637 JEY196637 IVC196637 ILG196637 IBK196637 HRO196637 HHS196637 GXW196637 GOA196637 GEE196637 FUI196637 FKM196637 FAQ196637 EQU196637 EGY196637 DXC196637 DNG196637 DDK196637 CTO196637 CJS196637 BZW196637 BQA196637 BGE196637 AWI196637 AMM196637 ACQ196637 SU196637 IY196637 C196637 WVK131101 WLO131101 WBS131101 VRW131101 VIA131101 UYE131101 UOI131101 UEM131101 TUQ131101 TKU131101 TAY131101 SRC131101 SHG131101 RXK131101 RNO131101 RDS131101 QTW131101 QKA131101 QAE131101 PQI131101 PGM131101 OWQ131101 OMU131101 OCY131101 NTC131101 NJG131101 MZK131101 MPO131101 MFS131101 LVW131101 LMA131101 LCE131101 KSI131101 KIM131101 JYQ131101 JOU131101 JEY131101 IVC131101 ILG131101 IBK131101 HRO131101 HHS131101 GXW131101 GOA131101 GEE131101 FUI131101 FKM131101 FAQ131101 EQU131101 EGY131101 DXC131101 DNG131101 DDK131101 CTO131101 CJS131101 BZW131101 BQA131101 BGE131101 AWI131101 AMM131101 ACQ131101 SU131101 IY131101 C131101 WVK65565 WLO65565 WBS65565 VRW65565 VIA65565 UYE65565 UOI65565 UEM65565 TUQ65565 TKU65565 TAY65565 SRC65565 SHG65565 RXK65565 RNO65565 RDS65565 QTW65565 QKA65565 QAE65565 PQI65565 PGM65565 OWQ65565 OMU65565 OCY65565 NTC65565 NJG65565 MZK65565 MPO65565 MFS65565 LVW65565 LMA65565 LCE65565 KSI65565 KIM65565 JYQ65565 JOU65565 JEY65565 IVC65565 ILG65565 IBK65565 HRO65565 HHS65565 GXW65565 GOA65565 GEE65565 FUI65565 FKM65565 FAQ65565 EQU65565 EGY65565 DXC65565 DNG65565 DDK65565 CTO65565 CJS65565 BZW65565 BQA65565 BGE65565 AWI65565 AMM65565 ACQ65565 SU65565 IY65565 C65565">
      <formula1>$P$8:$P$8</formula1>
    </dataValidation>
    <dataValidation type="list" allowBlank="1" showInputMessage="1" showErrorMessage="1" sqref="E2">
      <formula1>специальности</formula1>
    </dataValidation>
    <dataValidation type="list" allowBlank="1" showInputMessage="1" showErrorMessage="1" sqref="E4">
      <formula1>$L$19:$L$24</formula1>
    </dataValidation>
  </dataValidations>
  <pageMargins left="0.70866141732283472" right="0.31496062992125984" top="0.55118110236220474" bottom="0.4"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workbookViewId="0">
      <selection activeCell="A4" sqref="A4"/>
    </sheetView>
  </sheetViews>
  <sheetFormatPr defaultRowHeight="15" x14ac:dyDescent="0.25"/>
  <cols>
    <col min="1" max="3" width="9.140625" style="3"/>
    <col min="4" max="4" width="35.85546875" style="3" customWidth="1"/>
    <col min="5" max="8" width="9.140625" style="3"/>
    <col min="9" max="9" width="56.85546875" style="3" customWidth="1"/>
    <col min="10" max="21" width="9.140625" style="5"/>
    <col min="22" max="33" width="9.140625" style="4"/>
    <col min="34" max="16384" width="9.140625" style="3"/>
  </cols>
  <sheetData>
    <row r="1" spans="1:35" x14ac:dyDescent="0.25">
      <c r="A1" s="180" t="s">
        <v>516</v>
      </c>
    </row>
    <row r="2" spans="1:35" x14ac:dyDescent="0.25">
      <c r="A2" s="180"/>
    </row>
    <row r="3" spans="1:35" x14ac:dyDescent="0.25">
      <c r="A3" s="180" t="s">
        <v>517</v>
      </c>
    </row>
    <row r="4" spans="1:35" ht="15.75" x14ac:dyDescent="0.25">
      <c r="A4" s="10"/>
      <c r="B4" s="10"/>
      <c r="C4" s="10"/>
      <c r="D4" s="10"/>
      <c r="E4" s="10" t="s">
        <v>191</v>
      </c>
      <c r="F4" s="10"/>
      <c r="G4" s="10"/>
      <c r="H4" s="4"/>
      <c r="I4" s="4"/>
      <c r="P4" s="5" t="s">
        <v>11</v>
      </c>
      <c r="Q4" s="5" t="s">
        <v>12</v>
      </c>
      <c r="AH4" s="4"/>
      <c r="AI4" s="4"/>
    </row>
    <row r="5" spans="1:35" ht="15.75" x14ac:dyDescent="0.25">
      <c r="A5" s="10"/>
      <c r="B5" s="10"/>
      <c r="C5" s="10"/>
      <c r="D5" s="10"/>
      <c r="E5" s="10" t="s">
        <v>192</v>
      </c>
      <c r="F5" s="10"/>
      <c r="G5" s="10"/>
      <c r="H5" s="4"/>
      <c r="I5" s="4"/>
      <c r="P5" s="5" t="s">
        <v>193</v>
      </c>
      <c r="Q5" s="5" t="s">
        <v>45</v>
      </c>
      <c r="AH5" s="4"/>
      <c r="AI5" s="4"/>
    </row>
    <row r="6" spans="1:35" ht="15.75" x14ac:dyDescent="0.25">
      <c r="A6" s="10"/>
      <c r="B6" s="10"/>
      <c r="C6" s="10"/>
      <c r="D6" s="10"/>
      <c r="E6" s="10" t="s">
        <v>194</v>
      </c>
      <c r="F6" s="10"/>
      <c r="G6" s="10"/>
      <c r="H6" s="4"/>
      <c r="I6" s="4"/>
      <c r="P6" s="5" t="s">
        <v>195</v>
      </c>
      <c r="Q6" s="5" t="s">
        <v>29</v>
      </c>
      <c r="AH6" s="4"/>
      <c r="AI6" s="4"/>
    </row>
    <row r="7" spans="1:35" ht="15.75" x14ac:dyDescent="0.25">
      <c r="A7" s="10"/>
      <c r="B7" s="10"/>
      <c r="C7" s="10"/>
      <c r="D7" s="10"/>
      <c r="E7" s="10"/>
      <c r="F7" s="10"/>
      <c r="G7" s="10"/>
      <c r="H7" s="4"/>
      <c r="I7" s="81"/>
      <c r="Q7" s="5" t="s">
        <v>56</v>
      </c>
      <c r="AH7" s="4"/>
      <c r="AI7" s="4"/>
    </row>
    <row r="8" spans="1:35" ht="15.75" x14ac:dyDescent="0.25">
      <c r="A8" s="10"/>
      <c r="B8" s="10"/>
      <c r="C8" s="10"/>
      <c r="D8" s="10"/>
      <c r="E8" s="82"/>
      <c r="F8" s="82"/>
      <c r="G8" s="83" t="s">
        <v>512</v>
      </c>
      <c r="H8" s="4"/>
      <c r="I8" s="23" t="s">
        <v>196</v>
      </c>
      <c r="AH8" s="4"/>
      <c r="AI8" s="4"/>
    </row>
    <row r="9" spans="1:35" ht="15.75" x14ac:dyDescent="0.25">
      <c r="A9" s="10"/>
      <c r="B9" s="10"/>
      <c r="C9" s="10"/>
      <c r="D9" s="10"/>
      <c r="E9" s="408" t="s">
        <v>197</v>
      </c>
      <c r="F9" s="408"/>
      <c r="G9" s="408"/>
      <c r="H9" s="4"/>
      <c r="I9" s="4"/>
      <c r="AH9" s="4"/>
      <c r="AI9" s="4"/>
    </row>
    <row r="10" spans="1:35" ht="15.75" x14ac:dyDescent="0.25">
      <c r="A10" s="409"/>
      <c r="B10" s="410"/>
      <c r="C10" s="410"/>
      <c r="D10" s="410"/>
      <c r="E10" s="410"/>
      <c r="F10" s="410"/>
      <c r="G10" s="410"/>
      <c r="H10" s="4"/>
      <c r="I10" s="314" t="s">
        <v>223</v>
      </c>
      <c r="AH10" s="4"/>
      <c r="AI10" s="4"/>
    </row>
    <row r="11" spans="1:35" ht="15.75" x14ac:dyDescent="0.25">
      <c r="A11" s="411" t="s">
        <v>429</v>
      </c>
      <c r="B11" s="412"/>
      <c r="C11" s="412"/>
      <c r="D11" s="412"/>
      <c r="E11" s="412"/>
      <c r="F11" s="412"/>
      <c r="G11" s="412"/>
      <c r="H11" s="4"/>
      <c r="I11" s="314"/>
      <c r="AH11" s="4"/>
      <c r="AI11" s="4"/>
    </row>
    <row r="12" spans="1:35" ht="15.75" x14ac:dyDescent="0.25">
      <c r="A12" s="411" t="s">
        <v>430</v>
      </c>
      <c r="B12" s="412"/>
      <c r="C12" s="412"/>
      <c r="D12" s="412"/>
      <c r="E12" s="412"/>
      <c r="F12" s="412"/>
      <c r="G12" s="412"/>
      <c r="H12" s="4"/>
      <c r="I12" s="4"/>
      <c r="AH12" s="4"/>
      <c r="AI12" s="4"/>
    </row>
    <row r="13" spans="1:35" ht="15.75" x14ac:dyDescent="0.25">
      <c r="A13" s="10"/>
      <c r="B13" s="10"/>
      <c r="C13" s="10"/>
      <c r="D13" s="10"/>
      <c r="E13" s="10"/>
      <c r="F13" s="10"/>
      <c r="G13" s="10"/>
      <c r="H13" s="4"/>
      <c r="I13" s="4"/>
      <c r="AH13" s="4"/>
      <c r="AI13" s="4"/>
    </row>
    <row r="14" spans="1:35" ht="15.75" x14ac:dyDescent="0.25">
      <c r="A14" s="218" t="s">
        <v>199</v>
      </c>
      <c r="B14" s="413" t="str">
        <f>'[2]Согласие на обработку'!B7:J7</f>
        <v xml:space="preserve">  </v>
      </c>
      <c r="C14" s="414"/>
      <c r="D14" s="414"/>
      <c r="E14" s="414"/>
      <c r="F14" s="414"/>
      <c r="G14" s="414"/>
      <c r="H14" s="84"/>
      <c r="I14" s="4"/>
      <c r="AH14" s="4"/>
      <c r="AI14" s="4"/>
    </row>
    <row r="15" spans="1:35" ht="15.75" x14ac:dyDescent="0.25">
      <c r="A15" s="10"/>
      <c r="B15" s="415" t="s">
        <v>200</v>
      </c>
      <c r="C15" s="416"/>
      <c r="D15" s="416"/>
      <c r="E15" s="416"/>
      <c r="F15" s="416"/>
      <c r="G15" s="416"/>
      <c r="H15" s="4"/>
      <c r="I15" s="4"/>
      <c r="AH15" s="4"/>
      <c r="AI15" s="4"/>
    </row>
    <row r="16" spans="1:35" x14ac:dyDescent="0.25">
      <c r="A16" s="397" t="s">
        <v>513</v>
      </c>
      <c r="B16" s="398"/>
      <c r="C16" s="398"/>
      <c r="D16" s="398"/>
      <c r="E16" s="398"/>
      <c r="F16" s="398"/>
      <c r="G16" s="398"/>
      <c r="H16" s="4"/>
      <c r="I16" s="4"/>
      <c r="AH16" s="4"/>
      <c r="AI16" s="4"/>
    </row>
    <row r="17" spans="1:35" ht="18.75" x14ac:dyDescent="0.25">
      <c r="A17" s="231" t="s">
        <v>514</v>
      </c>
      <c r="B17" s="10"/>
      <c r="C17" s="232"/>
      <c r="D17" s="233"/>
      <c r="E17" s="30"/>
      <c r="F17" s="10"/>
      <c r="G17" s="10"/>
      <c r="H17" s="4"/>
      <c r="I17" s="184"/>
      <c r="AH17" s="4"/>
      <c r="AI17" s="4"/>
    </row>
    <row r="18" spans="1:35" ht="69.75" customHeight="1" x14ac:dyDescent="0.25">
      <c r="A18" s="553"/>
      <c r="B18" s="553"/>
      <c r="C18" s="553"/>
      <c r="D18" s="553"/>
      <c r="E18" s="553"/>
      <c r="F18" s="553"/>
      <c r="G18" s="553"/>
      <c r="H18" s="4"/>
      <c r="I18" s="184"/>
      <c r="AH18" s="4"/>
      <c r="AI18" s="4"/>
    </row>
    <row r="19" spans="1:35" ht="18.75" x14ac:dyDescent="0.25">
      <c r="A19" s="554" t="s">
        <v>515</v>
      </c>
      <c r="B19" s="554"/>
      <c r="C19" s="554"/>
      <c r="D19" s="554"/>
      <c r="E19" s="554"/>
      <c r="F19" s="554"/>
      <c r="G19" s="554"/>
      <c r="H19" s="5" t="str">
        <f>CONCATENATE(IF(C17="очная","очной",""),IF(C17="заочная","заочной","")," - ",C18)</f>
        <v xml:space="preserve"> - </v>
      </c>
      <c r="I19" s="184"/>
      <c r="J19" s="5" t="str">
        <f>IF(H19=" - ","ДА",LOOKUP(H19,[1]Заявление!C114:C119,[1]Заявление!G114:G119))</f>
        <v>ДА</v>
      </c>
      <c r="AH19" s="4"/>
      <c r="AI19" s="4"/>
    </row>
    <row r="20" spans="1:35" ht="18.75" x14ac:dyDescent="0.25">
      <c r="H20" s="4"/>
      <c r="I20" s="184"/>
      <c r="AH20" s="4"/>
      <c r="AI20" s="4"/>
    </row>
    <row r="21" spans="1:35" ht="18.75" x14ac:dyDescent="0.25">
      <c r="H21" s="4"/>
      <c r="I21" s="184"/>
      <c r="AH21" s="4"/>
      <c r="AI21" s="4"/>
    </row>
    <row r="22" spans="1:35" x14ac:dyDescent="0.25">
      <c r="H22" s="4"/>
      <c r="I22" s="4"/>
      <c r="AH22" s="4"/>
      <c r="AI22" s="4"/>
    </row>
    <row r="23" spans="1:35" ht="15.75" x14ac:dyDescent="0.25">
      <c r="A23" s="10"/>
      <c r="B23" s="10"/>
      <c r="C23" s="10"/>
      <c r="D23" s="10"/>
      <c r="E23" s="86"/>
      <c r="F23" s="395"/>
      <c r="G23" s="396"/>
      <c r="H23" s="4"/>
      <c r="I23" s="23" t="s">
        <v>208</v>
      </c>
      <c r="AH23" s="4"/>
      <c r="AI23" s="4"/>
    </row>
    <row r="24" spans="1:35" ht="15.75" x14ac:dyDescent="0.25">
      <c r="A24" s="10"/>
      <c r="B24" s="10"/>
      <c r="C24" s="10"/>
      <c r="D24" s="10"/>
      <c r="E24" s="4"/>
      <c r="F24" s="4"/>
      <c r="G24" s="217" t="s">
        <v>164</v>
      </c>
      <c r="H24" s="4"/>
      <c r="I24" s="4"/>
      <c r="AH24" s="4"/>
      <c r="AI24" s="4"/>
    </row>
    <row r="34" spans="1:7" s="3" customFormat="1" ht="15.75" x14ac:dyDescent="0.25">
      <c r="A34" s="397"/>
      <c r="B34" s="398"/>
      <c r="C34" s="398"/>
      <c r="D34" s="398"/>
      <c r="E34" s="398"/>
      <c r="F34" s="398"/>
      <c r="G34" s="398"/>
    </row>
    <row r="35" spans="1:7" s="3" customFormat="1" ht="15.75" x14ac:dyDescent="0.25">
      <c r="A35" s="397"/>
      <c r="B35" s="398"/>
      <c r="C35" s="398"/>
      <c r="D35" s="398"/>
      <c r="E35" s="398"/>
      <c r="F35" s="398"/>
      <c r="G35" s="398"/>
    </row>
    <row r="39" spans="1:7" s="3" customFormat="1" ht="15.75" x14ac:dyDescent="0.25">
      <c r="A39" s="394"/>
      <c r="B39" s="394"/>
      <c r="C39" s="394"/>
      <c r="D39" s="394"/>
      <c r="E39" s="394"/>
      <c r="F39" s="394"/>
      <c r="G39" s="394"/>
    </row>
  </sheetData>
  <sheetProtection password="CA50" sheet="1" objects="1" scenarios="1"/>
  <mergeCells count="14">
    <mergeCell ref="A35:G35"/>
    <mergeCell ref="A39:G39"/>
    <mergeCell ref="B15:G15"/>
    <mergeCell ref="A16:G16"/>
    <mergeCell ref="A18:G18"/>
    <mergeCell ref="A19:G19"/>
    <mergeCell ref="F23:G23"/>
    <mergeCell ref="A34:G34"/>
    <mergeCell ref="B14:G14"/>
    <mergeCell ref="E9:G9"/>
    <mergeCell ref="A10:G10"/>
    <mergeCell ref="I10:I11"/>
    <mergeCell ref="A11:G11"/>
    <mergeCell ref="A12:G12"/>
  </mergeCells>
  <dataValidations count="2">
    <dataValidation type="list" allowBlank="1" showInputMessage="1" showErrorMessage="1" sqref="WVK9830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formula1>$Q$5:$Q$7</formula1>
    </dataValidation>
    <dataValidation type="list" allowBlank="1" showInputMessage="1" showErrorMessage="1" sqref="WVK983053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formula1>$P$5:$P$6</formula1>
    </dataValidation>
  </dataValidations>
  <pageMargins left="0.7" right="0.3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9"/>
  <sheetViews>
    <sheetView zoomScaleNormal="100" workbookViewId="0">
      <selection activeCell="C12" sqref="C12:M12"/>
    </sheetView>
  </sheetViews>
  <sheetFormatPr defaultColWidth="13.85546875" defaultRowHeight="15.75" x14ac:dyDescent="0.25"/>
  <cols>
    <col min="1" max="1" width="13.85546875" style="9"/>
    <col min="2" max="2" width="11.28515625" style="9" customWidth="1"/>
    <col min="3" max="3" width="12.85546875" style="9" customWidth="1"/>
    <col min="4" max="4" width="11.85546875" style="9" customWidth="1"/>
    <col min="5" max="5" width="5.7109375" style="9" customWidth="1"/>
    <col min="6" max="6" width="13.85546875" style="9"/>
    <col min="7" max="7" width="9.42578125" style="9" customWidth="1"/>
    <col min="8" max="8" width="12.42578125" style="9" customWidth="1"/>
    <col min="9" max="9" width="19.140625" style="137" customWidth="1"/>
    <col min="10" max="10" width="5.42578125" style="9" hidden="1" customWidth="1"/>
    <col min="11" max="11" width="11.42578125" style="10" hidden="1" customWidth="1"/>
    <col min="12" max="13" width="13.85546875" style="10" hidden="1" customWidth="1"/>
    <col min="14" max="14" width="12" style="165" customWidth="1"/>
    <col min="15" max="15" width="49.140625" style="10" customWidth="1"/>
    <col min="16" max="39" width="13.85546875" style="10"/>
    <col min="40" max="16384" width="13.85546875" style="9"/>
  </cols>
  <sheetData>
    <row r="1" spans="1:39" x14ac:dyDescent="0.25">
      <c r="A1" s="1" t="s">
        <v>355</v>
      </c>
    </row>
    <row r="2" spans="1:39" x14ac:dyDescent="0.25">
      <c r="A2" s="1">
        <v>1</v>
      </c>
      <c r="B2" s="1" t="s">
        <v>356</v>
      </c>
    </row>
    <row r="3" spans="1:39" x14ac:dyDescent="0.25">
      <c r="A3" s="1">
        <v>2</v>
      </c>
      <c r="B3" s="1" t="s">
        <v>357</v>
      </c>
    </row>
    <row r="4" spans="1:39" x14ac:dyDescent="0.25">
      <c r="A4" s="1"/>
      <c r="B4" s="1" t="s">
        <v>365</v>
      </c>
    </row>
    <row r="5" spans="1:39" x14ac:dyDescent="0.25">
      <c r="A5" s="1"/>
      <c r="B5" s="1" t="s">
        <v>359</v>
      </c>
    </row>
    <row r="6" spans="1:39" x14ac:dyDescent="0.25">
      <c r="A6" s="1">
        <v>3</v>
      </c>
      <c r="B6" s="1" t="s">
        <v>358</v>
      </c>
    </row>
    <row r="7" spans="1:39" x14ac:dyDescent="0.25">
      <c r="A7" s="1">
        <v>4</v>
      </c>
      <c r="B7" s="1" t="s">
        <v>360</v>
      </c>
    </row>
    <row r="8" spans="1:39" x14ac:dyDescent="0.25">
      <c r="A8" s="1">
        <v>5</v>
      </c>
      <c r="B8" s="1" t="s">
        <v>361</v>
      </c>
      <c r="I8" s="9"/>
      <c r="K8" s="9"/>
      <c r="L8" s="9"/>
      <c r="M8" s="9"/>
    </row>
    <row r="9" spans="1:39" x14ac:dyDescent="0.25">
      <c r="A9" s="1">
        <v>6</v>
      </c>
      <c r="B9" s="1" t="s">
        <v>410</v>
      </c>
      <c r="I9" s="9"/>
      <c r="K9" s="9"/>
      <c r="L9" s="9"/>
      <c r="M9" s="9"/>
    </row>
    <row r="10" spans="1:39" x14ac:dyDescent="0.25">
      <c r="A10" s="1">
        <v>7</v>
      </c>
      <c r="B10" s="1" t="s">
        <v>502</v>
      </c>
      <c r="I10" s="9"/>
      <c r="K10" s="9"/>
      <c r="L10" s="9"/>
      <c r="M10" s="9"/>
    </row>
    <row r="11" spans="1:39" x14ac:dyDescent="0.25">
      <c r="A11" s="1"/>
      <c r="O11" s="6" t="s">
        <v>61</v>
      </c>
    </row>
    <row r="12" spans="1:39" x14ac:dyDescent="0.25">
      <c r="A12" s="342" t="s">
        <v>65</v>
      </c>
      <c r="B12" s="343"/>
      <c r="C12" s="357"/>
      <c r="D12" s="367"/>
      <c r="E12" s="367"/>
      <c r="F12" s="367"/>
      <c r="G12" s="367"/>
      <c r="H12" s="367"/>
      <c r="I12" s="367"/>
      <c r="J12" s="367"/>
      <c r="K12" s="367"/>
      <c r="L12" s="367"/>
      <c r="M12" s="367"/>
      <c r="O12" s="6" t="s">
        <v>373</v>
      </c>
    </row>
    <row r="13" spans="1:39" s="27" customFormat="1" x14ac:dyDescent="0.25">
      <c r="A13" s="342" t="s">
        <v>68</v>
      </c>
      <c r="B13" s="343"/>
      <c r="C13" s="346"/>
      <c r="D13" s="347"/>
      <c r="E13" s="347"/>
      <c r="F13" s="347"/>
      <c r="G13" s="347"/>
      <c r="H13" s="347"/>
      <c r="I13" s="347"/>
      <c r="J13" s="347"/>
      <c r="K13" s="347"/>
      <c r="L13" s="347"/>
      <c r="M13" s="347"/>
      <c r="N13" s="166"/>
      <c r="O13" s="6" t="s">
        <v>69</v>
      </c>
      <c r="P13" s="30"/>
      <c r="Q13" s="30"/>
      <c r="R13" s="30"/>
      <c r="S13" s="30"/>
      <c r="T13" s="30"/>
      <c r="U13" s="30"/>
      <c r="V13" s="30"/>
      <c r="W13" s="30"/>
      <c r="X13" s="30"/>
      <c r="Y13" s="30"/>
      <c r="Z13" s="30"/>
      <c r="AA13" s="30"/>
      <c r="AB13" s="30"/>
      <c r="AC13" s="30"/>
      <c r="AD13" s="30"/>
      <c r="AE13" s="30"/>
      <c r="AF13" s="30"/>
      <c r="AG13" s="30"/>
      <c r="AH13" s="30"/>
      <c r="AI13" s="30"/>
      <c r="AJ13" s="30"/>
      <c r="AK13" s="30"/>
      <c r="AL13" s="30"/>
      <c r="AM13" s="30"/>
    </row>
    <row r="14" spans="1:39" s="27" customFormat="1" x14ac:dyDescent="0.25">
      <c r="A14" s="342" t="s">
        <v>71</v>
      </c>
      <c r="B14" s="343"/>
      <c r="C14" s="346"/>
      <c r="D14" s="347"/>
      <c r="E14" s="347"/>
      <c r="F14" s="347"/>
      <c r="G14" s="347"/>
      <c r="H14" s="347"/>
      <c r="I14" s="347"/>
      <c r="J14" s="347"/>
      <c r="K14" s="347"/>
      <c r="L14" s="347"/>
      <c r="M14" s="347"/>
      <c r="N14" s="166"/>
      <c r="O14" s="6" t="s">
        <v>72</v>
      </c>
      <c r="P14" s="30"/>
      <c r="Q14" s="30"/>
      <c r="R14" s="30"/>
      <c r="S14" s="30"/>
      <c r="T14" s="30"/>
      <c r="U14" s="30"/>
      <c r="V14" s="30"/>
      <c r="W14" s="30"/>
      <c r="X14" s="30"/>
      <c r="Y14" s="30"/>
      <c r="Z14" s="30"/>
      <c r="AA14" s="30"/>
      <c r="AB14" s="30"/>
      <c r="AC14" s="30"/>
      <c r="AD14" s="30"/>
      <c r="AE14" s="30"/>
      <c r="AF14" s="30"/>
      <c r="AG14" s="30"/>
      <c r="AH14" s="30"/>
      <c r="AI14" s="30"/>
      <c r="AJ14" s="30"/>
      <c r="AK14" s="30"/>
      <c r="AL14" s="30"/>
      <c r="AM14" s="30"/>
    </row>
    <row r="15" spans="1:39" s="27" customFormat="1" x14ac:dyDescent="0.25">
      <c r="N15" s="166"/>
      <c r="P15" s="30"/>
      <c r="Q15" s="30"/>
      <c r="R15" s="30"/>
      <c r="S15" s="30"/>
      <c r="T15" s="30"/>
      <c r="U15" s="30"/>
      <c r="V15" s="30"/>
      <c r="W15" s="30"/>
      <c r="X15" s="30"/>
      <c r="Y15" s="30"/>
      <c r="Z15" s="30"/>
      <c r="AA15" s="30"/>
      <c r="AB15" s="30"/>
      <c r="AC15" s="30"/>
      <c r="AD15" s="30"/>
      <c r="AE15" s="30"/>
      <c r="AF15" s="30"/>
      <c r="AG15" s="30"/>
      <c r="AH15" s="30"/>
      <c r="AI15" s="30"/>
      <c r="AJ15" s="30"/>
      <c r="AK15" s="30"/>
      <c r="AL15" s="30"/>
      <c r="AM15" s="30"/>
    </row>
    <row r="16" spans="1:39" s="27" customFormat="1" ht="110.25" x14ac:dyDescent="0.25">
      <c r="A16" s="369" t="s">
        <v>371</v>
      </c>
      <c r="B16" s="369"/>
      <c r="C16" s="369"/>
      <c r="D16" s="369"/>
      <c r="E16" s="369"/>
      <c r="F16" s="369"/>
      <c r="G16" s="369"/>
      <c r="I16" s="159" t="s">
        <v>372</v>
      </c>
      <c r="N16" s="166"/>
      <c r="P16" s="30"/>
      <c r="Q16" s="30"/>
      <c r="R16" s="30"/>
      <c r="S16" s="30"/>
      <c r="T16" s="30"/>
      <c r="U16" s="30"/>
      <c r="V16" s="30"/>
      <c r="W16" s="30"/>
      <c r="X16" s="30"/>
      <c r="Y16" s="30"/>
      <c r="Z16" s="30"/>
      <c r="AA16" s="30"/>
      <c r="AB16" s="30"/>
      <c r="AC16" s="30"/>
      <c r="AD16" s="30"/>
      <c r="AE16" s="30"/>
      <c r="AF16" s="30"/>
      <c r="AG16" s="30"/>
      <c r="AH16" s="30"/>
      <c r="AI16" s="30"/>
      <c r="AJ16" s="30"/>
      <c r="AK16" s="30"/>
      <c r="AL16" s="30"/>
      <c r="AM16" s="30"/>
    </row>
    <row r="17" spans="1:14" s="115" customFormat="1" x14ac:dyDescent="0.25">
      <c r="N17" s="167"/>
    </row>
    <row r="18" spans="1:14" s="115" customFormat="1" x14ac:dyDescent="0.25">
      <c r="A18" s="370"/>
      <c r="B18" s="370"/>
      <c r="C18" s="370"/>
      <c r="D18" s="370"/>
      <c r="E18" s="370"/>
      <c r="F18" s="370"/>
      <c r="G18" s="370"/>
      <c r="H18" s="370"/>
      <c r="I18" s="134"/>
      <c r="J18" s="125"/>
      <c r="K18" s="127" t="str">
        <f>IF(A18="","-",LEFT(A18,FIND(" ",A18,1)-1))</f>
        <v>-</v>
      </c>
      <c r="L18" s="115">
        <f>IF(SUM(I19:I21)=0,0,1)</f>
        <v>0</v>
      </c>
      <c r="N18" s="167"/>
    </row>
    <row r="19" spans="1:14" s="115" customFormat="1" x14ac:dyDescent="0.25">
      <c r="A19" s="9"/>
      <c r="B19" s="9"/>
      <c r="C19" s="10" t="str">
        <f>IF(ISNA(M19),"",IF(M19&lt;&gt;"ДА","","в пределах целевой квоты"))</f>
        <v/>
      </c>
      <c r="E19" s="129"/>
      <c r="I19" s="135"/>
      <c r="J19" s="125"/>
      <c r="K19" s="125" t="str">
        <f>K18</f>
        <v>-</v>
      </c>
      <c r="L19" s="10" t="s">
        <v>29</v>
      </c>
      <c r="M19" s="115" t="e">
        <f>LOOKUP(K19,$C$64:$C$92,$F$64:$F$92)</f>
        <v>#N/A</v>
      </c>
      <c r="N19" s="164" t="str">
        <f>IF(ISNA(M19),"Вы не выбрали научную специальность",IF(M19&lt;&gt;"ДА","Прием по этому варианту не осуществляется",""))</f>
        <v>Вы не выбрали научную специальность</v>
      </c>
    </row>
    <row r="20" spans="1:14" s="115" customFormat="1" x14ac:dyDescent="0.25">
      <c r="A20" s="9"/>
      <c r="B20" s="9"/>
      <c r="C20" s="10" t="str">
        <f>IF(ISNA(M20),"",IF(M20&lt;&gt;"ДА","","в рамках контрольных цифр приема"))</f>
        <v/>
      </c>
      <c r="I20" s="135"/>
      <c r="J20" s="125"/>
      <c r="K20" s="125" t="str">
        <f>K19</f>
        <v>-</v>
      </c>
      <c r="L20" s="10" t="s">
        <v>45</v>
      </c>
      <c r="M20" s="115" t="e">
        <f>LOOKUP(K20,$C$64:$C$92,$G$64:$G$92)</f>
        <v>#N/A</v>
      </c>
      <c r="N20" s="164" t="str">
        <f t="shared" ref="N20:N21" si="0">IF(ISNA(M20),"Вы не выбрали научную специальность",IF(M20&lt;&gt;"ДА","Прием по этому варианту не осуществляется",""))</f>
        <v>Вы не выбрали научную специальность</v>
      </c>
    </row>
    <row r="21" spans="1:14" s="115" customFormat="1" x14ac:dyDescent="0.25">
      <c r="A21" s="9"/>
      <c r="B21" s="9"/>
      <c r="C21" s="10" t="str">
        <f>IF(ISNA(M21),"",IF(M21&lt;&gt;"ДА","","по договорам об оказании платных образовательных услуг"))</f>
        <v/>
      </c>
      <c r="I21" s="135"/>
      <c r="J21" s="125"/>
      <c r="K21" s="125" t="str">
        <f>K20</f>
        <v>-</v>
      </c>
      <c r="L21" s="10" t="s">
        <v>56</v>
      </c>
      <c r="M21" s="115" t="e">
        <f>LOOKUP(K21,$C$64:$C$92,$H$64:$H$92)</f>
        <v>#N/A</v>
      </c>
      <c r="N21" s="164" t="str">
        <f t="shared" si="0"/>
        <v>Вы не выбрали научную специальность</v>
      </c>
    </row>
    <row r="22" spans="1:14" s="115" customFormat="1" ht="15.75" customHeight="1" x14ac:dyDescent="0.25">
      <c r="A22" s="370"/>
      <c r="B22" s="370"/>
      <c r="C22" s="370"/>
      <c r="D22" s="370"/>
      <c r="E22" s="370"/>
      <c r="F22" s="370"/>
      <c r="G22" s="370"/>
      <c r="H22" s="370"/>
      <c r="I22" s="134"/>
      <c r="J22" s="125"/>
      <c r="K22" s="127" t="str">
        <f>IF(A22="","-",LEFT(A22,FIND(" ",A22,1)-1))</f>
        <v>-</v>
      </c>
      <c r="L22" s="115">
        <f>IF(SUM(I23:I25)=0,0,1)</f>
        <v>0</v>
      </c>
      <c r="N22" s="164"/>
    </row>
    <row r="23" spans="1:14" s="115" customFormat="1" x14ac:dyDescent="0.25">
      <c r="A23" s="9"/>
      <c r="B23" s="9"/>
      <c r="C23" s="10" t="str">
        <f>IF(ISNA(M23),"",IF(M23&lt;&gt;"ДА","","в пределах целевой квоты"))</f>
        <v/>
      </c>
      <c r="I23" s="135"/>
      <c r="J23" s="125"/>
      <c r="K23" s="125" t="str">
        <f>K22</f>
        <v>-</v>
      </c>
      <c r="L23" s="10" t="s">
        <v>29</v>
      </c>
      <c r="M23" s="115" t="e">
        <f>LOOKUP(K23,$C$64:$C$92,$F$64:$F$92)</f>
        <v>#N/A</v>
      </c>
      <c r="N23" s="164" t="str">
        <f t="shared" ref="N23:N25" si="1">IF(ISNA(M23),"Вы не выбрали научную специальность",IF(M23&lt;&gt;"ДА","Прием по этому варианту не осуществляется",""))</f>
        <v>Вы не выбрали научную специальность</v>
      </c>
    </row>
    <row r="24" spans="1:14" s="115" customFormat="1" x14ac:dyDescent="0.25">
      <c r="C24" s="10" t="str">
        <f>IF(ISNA(M24),"",IF(M24&lt;&gt;"ДА","","в рамках контрольных цифр приема"))</f>
        <v/>
      </c>
      <c r="I24" s="135"/>
      <c r="J24" s="125"/>
      <c r="K24" s="125" t="str">
        <f>K23</f>
        <v>-</v>
      </c>
      <c r="L24" s="10" t="s">
        <v>45</v>
      </c>
      <c r="M24" s="115" t="e">
        <f>LOOKUP(K24,$C$64:$C$92,$G$64:$G$92)</f>
        <v>#N/A</v>
      </c>
      <c r="N24" s="164" t="str">
        <f t="shared" si="1"/>
        <v>Вы не выбрали научную специальность</v>
      </c>
    </row>
    <row r="25" spans="1:14" s="115" customFormat="1" x14ac:dyDescent="0.25">
      <c r="C25" s="10" t="str">
        <f>IF(ISNA(M25),"",IF(M25&lt;&gt;"ДА","","по договорам об оказании платных образовательных услуг"))</f>
        <v/>
      </c>
      <c r="I25" s="135"/>
      <c r="J25" s="125"/>
      <c r="K25" s="125" t="str">
        <f>K24</f>
        <v>-</v>
      </c>
      <c r="L25" s="10" t="s">
        <v>56</v>
      </c>
      <c r="M25" s="115" t="e">
        <f>LOOKUP(K25,$C$64:$C$92,$H$64:$H$92)</f>
        <v>#N/A</v>
      </c>
      <c r="N25" s="164" t="str">
        <f t="shared" si="1"/>
        <v>Вы не выбрали научную специальность</v>
      </c>
    </row>
    <row r="26" spans="1:14" s="115" customFormat="1" ht="15.75" customHeight="1" x14ac:dyDescent="0.25">
      <c r="A26" s="370"/>
      <c r="B26" s="370"/>
      <c r="C26" s="370"/>
      <c r="D26" s="370"/>
      <c r="E26" s="370"/>
      <c r="F26" s="370"/>
      <c r="G26" s="370"/>
      <c r="H26" s="370"/>
      <c r="I26" s="134"/>
      <c r="J26" s="125"/>
      <c r="K26" s="127" t="str">
        <f>IF(A26="","-",LEFT(A26,FIND(" ",A26,1)-1))</f>
        <v>-</v>
      </c>
      <c r="L26" s="115">
        <f>IF(SUM(I27:I29)=0,0,1)</f>
        <v>0</v>
      </c>
      <c r="N26" s="164"/>
    </row>
    <row r="27" spans="1:14" s="115" customFormat="1" x14ac:dyDescent="0.25">
      <c r="C27" s="10" t="str">
        <f>IF(ISNA(M27),"",IF(M27&lt;&gt;"ДА","","в пределах целевой квоты"))</f>
        <v/>
      </c>
      <c r="I27" s="135"/>
      <c r="J27" s="125"/>
      <c r="K27" s="125" t="str">
        <f>K26</f>
        <v>-</v>
      </c>
      <c r="L27" s="10" t="s">
        <v>29</v>
      </c>
      <c r="M27" s="115" t="e">
        <f>LOOKUP(K27,$C$64:$C$92,$F$64:$F$92)</f>
        <v>#N/A</v>
      </c>
      <c r="N27" s="164" t="str">
        <f t="shared" ref="N27:N29" si="2">IF(ISNA(M27),"Вы не выбрали научную специальность",IF(M27&lt;&gt;"ДА","Прием по этому варианту не осуществляется",""))</f>
        <v>Вы не выбрали научную специальность</v>
      </c>
    </row>
    <row r="28" spans="1:14" s="115" customFormat="1" x14ac:dyDescent="0.25">
      <c r="C28" s="10" t="str">
        <f>IF(ISNA(M28),"",IF(M28&lt;&gt;"ДА","","в рамках контрольных цифр приема"))</f>
        <v/>
      </c>
      <c r="I28" s="135"/>
      <c r="J28" s="125"/>
      <c r="K28" s="125" t="str">
        <f>K27</f>
        <v>-</v>
      </c>
      <c r="L28" s="10" t="s">
        <v>45</v>
      </c>
      <c r="M28" s="115" t="e">
        <f>LOOKUP(K28,$C$64:$C$92,$G$64:$G$92)</f>
        <v>#N/A</v>
      </c>
      <c r="N28" s="164" t="str">
        <f t="shared" si="2"/>
        <v>Вы не выбрали научную специальность</v>
      </c>
    </row>
    <row r="29" spans="1:14" s="115" customFormat="1" x14ac:dyDescent="0.25">
      <c r="C29" s="10" t="str">
        <f>IF(ISNA(M29),"",IF(M29&lt;&gt;"ДА","","по договорам об оказании платных образовательных услуг"))</f>
        <v/>
      </c>
      <c r="I29" s="135"/>
      <c r="J29" s="125"/>
      <c r="K29" s="125" t="str">
        <f>K28</f>
        <v>-</v>
      </c>
      <c r="L29" s="10" t="s">
        <v>56</v>
      </c>
      <c r="M29" s="115" t="e">
        <f>LOOKUP(K29,$C$64:$C$92,$H$64:$H$92)</f>
        <v>#N/A</v>
      </c>
      <c r="N29" s="164" t="str">
        <f t="shared" si="2"/>
        <v>Вы не выбрали научную специальность</v>
      </c>
    </row>
    <row r="30" spans="1:14" s="115" customFormat="1" ht="15.75" customHeight="1" x14ac:dyDescent="0.25">
      <c r="A30" s="370"/>
      <c r="B30" s="370"/>
      <c r="C30" s="370"/>
      <c r="D30" s="370"/>
      <c r="E30" s="370"/>
      <c r="F30" s="370"/>
      <c r="G30" s="370"/>
      <c r="H30" s="370"/>
      <c r="I30" s="134"/>
      <c r="J30" s="125"/>
      <c r="K30" s="127" t="str">
        <f>IF(A30="","-",LEFT(A30,FIND(" ",A30,1)-1))</f>
        <v>-</v>
      </c>
      <c r="L30" s="115">
        <f>IF(SUM(I31:I33)=0,0,1)</f>
        <v>0</v>
      </c>
      <c r="N30" s="164"/>
    </row>
    <row r="31" spans="1:14" s="115" customFormat="1" x14ac:dyDescent="0.25">
      <c r="A31" s="9"/>
      <c r="B31" s="9"/>
      <c r="C31" s="10" t="str">
        <f>IF(ISNA(M31),"",IF(M31&lt;&gt;"ДА","","в пределах целевой квоты"))</f>
        <v/>
      </c>
      <c r="I31" s="135"/>
      <c r="J31" s="125"/>
      <c r="K31" s="125" t="str">
        <f>K30</f>
        <v>-</v>
      </c>
      <c r="L31" s="10" t="s">
        <v>29</v>
      </c>
      <c r="M31" s="115" t="e">
        <f>LOOKUP(K31,$C$64:$C$92,$F$64:$F$92)</f>
        <v>#N/A</v>
      </c>
      <c r="N31" s="164" t="str">
        <f>IF(ISNA(M31),"Вы не выбрали научную специальность",IF(M31&lt;&gt;"ДА","Прием по этому варианту не осуществляется",""))</f>
        <v>Вы не выбрали научную специальность</v>
      </c>
    </row>
    <row r="32" spans="1:14" s="115" customFormat="1" x14ac:dyDescent="0.25">
      <c r="A32" s="9"/>
      <c r="B32" s="9"/>
      <c r="C32" s="10" t="str">
        <f>IF(ISNA(M32),"",IF(M32&lt;&gt;"ДА","","в рамках контрольных цифр приема"))</f>
        <v/>
      </c>
      <c r="I32" s="135"/>
      <c r="J32" s="125"/>
      <c r="K32" s="125" t="str">
        <f>K31</f>
        <v>-</v>
      </c>
      <c r="L32" s="10" t="s">
        <v>45</v>
      </c>
      <c r="M32" s="115" t="e">
        <f>LOOKUP(K32,$C$64:$C$92,$G$64:$G$92)</f>
        <v>#N/A</v>
      </c>
      <c r="N32" s="164" t="str">
        <f t="shared" ref="N32:N33" si="3">IF(ISNA(M32),"Вы не выбрали научную специальность",IF(M32&lt;&gt;"ДА","Прием по этому варианту не осуществляется",""))</f>
        <v>Вы не выбрали научную специальность</v>
      </c>
    </row>
    <row r="33" spans="1:14" s="115" customFormat="1" x14ac:dyDescent="0.25">
      <c r="C33" s="10" t="str">
        <f>IF(ISNA(M33),"",IF(M33&lt;&gt;"ДА","","по договорам об оказании платных образовательных услуг"))</f>
        <v/>
      </c>
      <c r="I33" s="135"/>
      <c r="J33" s="125"/>
      <c r="K33" s="125" t="str">
        <f>K32</f>
        <v>-</v>
      </c>
      <c r="L33" s="10" t="s">
        <v>56</v>
      </c>
      <c r="M33" s="115" t="e">
        <f>LOOKUP(K33,$C$64:$C$92,$H$64:$H$92)</f>
        <v>#N/A</v>
      </c>
      <c r="N33" s="164" t="str">
        <f t="shared" si="3"/>
        <v>Вы не выбрали научную специальность</v>
      </c>
    </row>
    <row r="34" spans="1:14" s="115" customFormat="1" x14ac:dyDescent="0.25">
      <c r="A34" s="370"/>
      <c r="B34" s="370"/>
      <c r="C34" s="370"/>
      <c r="D34" s="370"/>
      <c r="E34" s="370"/>
      <c r="F34" s="370"/>
      <c r="G34" s="370"/>
      <c r="H34" s="370"/>
      <c r="I34" s="134"/>
      <c r="J34" s="125"/>
      <c r="K34" s="127" t="str">
        <f>IF(A34="","-",LEFT(A34,FIND(" ",A34,1)-1))</f>
        <v>-</v>
      </c>
      <c r="L34" s="115">
        <f>IF(SUM(I35:I37)=0,0,1)</f>
        <v>0</v>
      </c>
      <c r="N34" s="164"/>
    </row>
    <row r="35" spans="1:14" s="115" customFormat="1" x14ac:dyDescent="0.25">
      <c r="A35" s="9"/>
      <c r="B35" s="9"/>
      <c r="C35" s="10" t="str">
        <f>IF(ISNA(M35),"",IF(M35&lt;&gt;"ДА","","в пределах целевой квоты"))</f>
        <v/>
      </c>
      <c r="I35" s="135"/>
      <c r="J35" s="125"/>
      <c r="K35" s="125" t="str">
        <f>K34</f>
        <v>-</v>
      </c>
      <c r="L35" s="10" t="s">
        <v>29</v>
      </c>
      <c r="M35" s="115" t="e">
        <f>LOOKUP(K35,$C$64:$C$92,$F$64:$F$92)</f>
        <v>#N/A</v>
      </c>
      <c r="N35" s="164" t="str">
        <f t="shared" ref="N35:N37" si="4">IF(ISNA(M35),"Вы не выбрали научную специальность",IF(M35&lt;&gt;"ДА","Прием по этому варианту не осуществляется",""))</f>
        <v>Вы не выбрали научную специальность</v>
      </c>
    </row>
    <row r="36" spans="1:14" s="115" customFormat="1" x14ac:dyDescent="0.25">
      <c r="A36" s="9"/>
      <c r="B36" s="9"/>
      <c r="C36" s="10" t="str">
        <f>IF(ISNA(M36),"",IF(M36&lt;&gt;"ДА","","в рамках контрольных цифр приема"))</f>
        <v/>
      </c>
      <c r="I36" s="135"/>
      <c r="J36" s="125"/>
      <c r="K36" s="125" t="str">
        <f>K35</f>
        <v>-</v>
      </c>
      <c r="L36" s="10" t="s">
        <v>45</v>
      </c>
      <c r="M36" s="115" t="e">
        <f>LOOKUP(K36,$C$64:$C$92,$G$64:$G$92)</f>
        <v>#N/A</v>
      </c>
      <c r="N36" s="164" t="str">
        <f t="shared" si="4"/>
        <v>Вы не выбрали научную специальность</v>
      </c>
    </row>
    <row r="37" spans="1:14" s="115" customFormat="1" x14ac:dyDescent="0.25">
      <c r="A37" s="9"/>
      <c r="B37" s="9"/>
      <c r="C37" s="10" t="str">
        <f>IF(ISNA(M37),"",IF(M37&lt;&gt;"ДА","","по договорам об оказании платных образовательных услуг"))</f>
        <v/>
      </c>
      <c r="I37" s="135"/>
      <c r="J37" s="125"/>
      <c r="K37" s="125" t="str">
        <f>K36</f>
        <v>-</v>
      </c>
      <c r="L37" s="10" t="s">
        <v>56</v>
      </c>
      <c r="M37" s="115" t="e">
        <f>LOOKUP(K37,$C$64:$C$92,$H$64:$H$92)</f>
        <v>#N/A</v>
      </c>
      <c r="N37" s="164" t="str">
        <f t="shared" si="4"/>
        <v>Вы не выбрали научную специальность</v>
      </c>
    </row>
    <row r="38" spans="1:14" s="115" customFormat="1" x14ac:dyDescent="0.25">
      <c r="A38" s="9"/>
      <c r="B38" s="9"/>
      <c r="C38" s="129"/>
      <c r="D38" s="129"/>
      <c r="I38" s="130"/>
      <c r="N38" s="167"/>
    </row>
    <row r="39" spans="1:14" s="115" customFormat="1" hidden="1" x14ac:dyDescent="0.25">
      <c r="A39" s="9" t="s">
        <v>295</v>
      </c>
      <c r="B39" s="9"/>
      <c r="C39" s="129"/>
      <c r="D39" s="129"/>
      <c r="I39" s="130"/>
      <c r="N39" s="167"/>
    </row>
    <row r="40" spans="1:14" s="115" customFormat="1" hidden="1" x14ac:dyDescent="0.25">
      <c r="A40" s="40">
        <v>1</v>
      </c>
      <c r="B40" s="115" t="e">
        <f>INDEX(I18:K37,MATCH(1,I18:I37,0),3)</f>
        <v>#N/A</v>
      </c>
      <c r="C40" s="130" t="e">
        <f>INDEX($I$18:$L$37,MATCH($A40,$I$18:$I$37,0),4)</f>
        <v>#N/A</v>
      </c>
      <c r="D40" s="115" t="str">
        <f>IF(ISNA(B40),"-",LOOKUP(B40,$C$64:$C$92,$A$64:$A$92))</f>
        <v>-</v>
      </c>
      <c r="E40" s="115" t="str">
        <f t="shared" ref="E40:E43" si="5">IF(ISNA(C40),"-",C40)</f>
        <v>-</v>
      </c>
      <c r="H40" s="115" t="str">
        <f>LOOKUP(E40,$A$57:$A$60,$N$57:$N$60)</f>
        <v>-</v>
      </c>
      <c r="I40" s="130"/>
      <c r="N40" s="167"/>
    </row>
    <row r="41" spans="1:14" s="115" customFormat="1" hidden="1" x14ac:dyDescent="0.25">
      <c r="A41" s="40">
        <v>2</v>
      </c>
      <c r="B41" s="9" t="e">
        <f>INDEX(I18:K37,MATCH(2,I18:I37,0),3)</f>
        <v>#N/A</v>
      </c>
      <c r="C41" s="130" t="e">
        <f>INDEX($I$18:$L$37,MATCH($A41,$I$18:$I$37,0),4)</f>
        <v>#N/A</v>
      </c>
      <c r="D41" s="115" t="str">
        <f>IF(ISNA(B41),"-",LOOKUP(B41,$C$64:$C$92,$A$64:$A$92))</f>
        <v>-</v>
      </c>
      <c r="E41" s="115" t="str">
        <f t="shared" si="5"/>
        <v>-</v>
      </c>
      <c r="H41" s="115" t="str">
        <f t="shared" ref="H41:H44" si="6">LOOKUP(E41,$A$57:$A$60,$N$57:$N$60)</f>
        <v>-</v>
      </c>
      <c r="I41" s="130"/>
      <c r="N41" s="167"/>
    </row>
    <row r="42" spans="1:14" s="115" customFormat="1" hidden="1" x14ac:dyDescent="0.25">
      <c r="A42" s="124">
        <v>3</v>
      </c>
      <c r="B42" s="115" t="e">
        <f>INDEX(I18:K37,MATCH(3,I18:I37,0),3)</f>
        <v>#N/A</v>
      </c>
      <c r="C42" s="130" t="e">
        <f>INDEX($I$18:$L$37,MATCH($A42,$I$18:$I$37,0),4)</f>
        <v>#N/A</v>
      </c>
      <c r="D42" s="115" t="str">
        <f>IF(ISNA(B42),"-",LOOKUP(B42,$C$64:$C$92,$A$64:$A$92))</f>
        <v>-</v>
      </c>
      <c r="E42" s="115" t="str">
        <f t="shared" si="5"/>
        <v>-</v>
      </c>
      <c r="H42" s="115" t="str">
        <f t="shared" si="6"/>
        <v>-</v>
      </c>
      <c r="I42" s="130"/>
      <c r="N42" s="167"/>
    </row>
    <row r="43" spans="1:14" s="115" customFormat="1" hidden="1" x14ac:dyDescent="0.25">
      <c r="A43" s="124">
        <v>4</v>
      </c>
      <c r="B43" s="115" t="e">
        <f>INDEX(I18:K37,MATCH(4,I18:I37,0),3)</f>
        <v>#N/A</v>
      </c>
      <c r="C43" s="130" t="e">
        <f>INDEX($I$18:$L$37,MATCH($A43,$I$18:$I$37,0),4)</f>
        <v>#N/A</v>
      </c>
      <c r="D43" s="115" t="str">
        <f>IF(ISNA(B43),"-",LOOKUP(B43,$C$64:$C$92,$A$64:$A$92))</f>
        <v>-</v>
      </c>
      <c r="E43" s="115" t="str">
        <f t="shared" si="5"/>
        <v>-</v>
      </c>
      <c r="H43" s="115" t="str">
        <f t="shared" si="6"/>
        <v>-</v>
      </c>
      <c r="I43" s="130"/>
      <c r="N43" s="167"/>
    </row>
    <row r="44" spans="1:14" s="115" customFormat="1" hidden="1" x14ac:dyDescent="0.25">
      <c r="A44" s="124">
        <v>5</v>
      </c>
      <c r="B44" s="115" t="e">
        <f>INDEX(I18:K37,MATCH(5,I18:I37,0),3)</f>
        <v>#N/A</v>
      </c>
      <c r="C44" s="130" t="e">
        <f>INDEX($I$18:$L$37,MATCH($A44,$I$18:$I$37,0),4)</f>
        <v>#N/A</v>
      </c>
      <c r="D44" s="115" t="str">
        <f>IF(ISNA(B44),"-",LOOKUP(B44,$C$64:$C$92,$A$64:$A$92))</f>
        <v>-</v>
      </c>
      <c r="E44" s="115" t="str">
        <f>IF(ISNA(C44),"-",C44)</f>
        <v>-</v>
      </c>
      <c r="H44" s="115" t="str">
        <f t="shared" si="6"/>
        <v>-</v>
      </c>
      <c r="I44" s="130"/>
      <c r="N44" s="167"/>
    </row>
    <row r="45" spans="1:14" s="115" customFormat="1" hidden="1" x14ac:dyDescent="0.25">
      <c r="A45" s="124"/>
      <c r="I45" s="130"/>
      <c r="N45" s="167"/>
    </row>
    <row r="46" spans="1:14" s="115" customFormat="1" hidden="1" x14ac:dyDescent="0.25">
      <c r="A46" s="118"/>
      <c r="I46" s="130"/>
      <c r="N46" s="167"/>
    </row>
    <row r="47" spans="1:14" s="115" customFormat="1" hidden="1" x14ac:dyDescent="0.25">
      <c r="A47" s="117" t="s">
        <v>296</v>
      </c>
      <c r="I47" s="130"/>
      <c r="N47" s="167"/>
    </row>
    <row r="48" spans="1:14" s="115" customFormat="1" hidden="1" x14ac:dyDescent="0.25">
      <c r="A48" s="115" t="str">
        <f>IF(L18=1,K18,"-")</f>
        <v>-</v>
      </c>
      <c r="B48" s="115">
        <f>L18</f>
        <v>0</v>
      </c>
      <c r="C48" s="115" t="str">
        <f>IF(B48=0," - ",LOOKUP(A48,$C$64:$C$92,$B$64:$B$92))</f>
        <v xml:space="preserve"> - </v>
      </c>
      <c r="D48" s="115" t="str">
        <f>IF(B48=0," - ",LOOKUP(A48,$C$64:$C$92,$A$64:$A$92))</f>
        <v xml:space="preserve"> - </v>
      </c>
      <c r="I48" s="130"/>
      <c r="N48" s="167"/>
    </row>
    <row r="49" spans="1:26" s="115" customFormat="1" hidden="1" x14ac:dyDescent="0.25">
      <c r="A49" s="115" t="str">
        <f>IF(L22=1,K22,"-")</f>
        <v>-</v>
      </c>
      <c r="B49" s="115">
        <f>L22</f>
        <v>0</v>
      </c>
      <c r="C49" s="115" t="str">
        <f>IF(B49=0," - ",LOOKUP(A49,$C$64:$C$92,$B$64:$B$92))</f>
        <v xml:space="preserve"> - </v>
      </c>
      <c r="D49" s="115" t="str">
        <f>IF(B49=0," - ",LOOKUP(A49,$C$64:$C$92,$A$64:$A$92))</f>
        <v xml:space="preserve"> - </v>
      </c>
      <c r="F49" s="117"/>
      <c r="I49" s="130"/>
      <c r="N49" s="167"/>
    </row>
    <row r="50" spans="1:26" s="115" customFormat="1" hidden="1" x14ac:dyDescent="0.25">
      <c r="A50" s="115" t="str">
        <f>IF(L26=1,K26,"-")</f>
        <v>-</v>
      </c>
      <c r="B50" s="10">
        <f>L26</f>
        <v>0</v>
      </c>
      <c r="C50" s="115" t="str">
        <f>IF(B50=0," - ",LOOKUP(A50,$C$64:$C$92,$B$64:$B$92))</f>
        <v xml:space="preserve"> - </v>
      </c>
      <c r="D50" s="115" t="str">
        <f>IF(B50=0," - ",LOOKUP(A50,$C$64:$C$92,$A$64:$A$92))</f>
        <v xml:space="preserve"> - </v>
      </c>
      <c r="E50" s="10"/>
      <c r="F50" s="117"/>
      <c r="I50" s="130"/>
      <c r="N50" s="167"/>
      <c r="Z50" s="10"/>
    </row>
    <row r="51" spans="1:26" s="10" customFormat="1" hidden="1" x14ac:dyDescent="0.25">
      <c r="A51" s="115" t="str">
        <f>IF(L30=1,K30,"-")</f>
        <v>-</v>
      </c>
      <c r="B51" s="10">
        <f>L30</f>
        <v>0</v>
      </c>
      <c r="C51" s="115" t="str">
        <f>IF(B51=0," - ",LOOKUP(A51,$C$64:$C$92,$B$64:$B$92))</f>
        <v xml:space="preserve"> - </v>
      </c>
      <c r="D51" s="115" t="str">
        <f>IF(B51=0," - ",LOOKUP(A51,$C$64:$C$92,$A$64:$A$92))</f>
        <v xml:space="preserve"> - </v>
      </c>
      <c r="F51" s="117"/>
      <c r="I51" s="136"/>
      <c r="N51" s="165"/>
    </row>
    <row r="52" spans="1:26" s="10" customFormat="1" hidden="1" x14ac:dyDescent="0.25">
      <c r="A52" s="115" t="str">
        <f>IF(L34=1,K34,"-")</f>
        <v>-</v>
      </c>
      <c r="B52" s="10">
        <f>L34</f>
        <v>0</v>
      </c>
      <c r="C52" s="115" t="str">
        <f>IF(B52=0," - ",LOOKUP(A52,$C$64:$C$92,$B$64:$B$92))</f>
        <v xml:space="preserve"> - </v>
      </c>
      <c r="D52" s="115" t="str">
        <f>IF(B52=0," - ",LOOKUP(A52,$C$64:$C$92,$A$64:$A$92))</f>
        <v xml:space="preserve"> - </v>
      </c>
      <c r="F52" s="117"/>
      <c r="I52" s="136"/>
      <c r="N52" s="165"/>
    </row>
    <row r="53" spans="1:26" s="10" customFormat="1" hidden="1" x14ac:dyDescent="0.25">
      <c r="A53" s="117"/>
      <c r="C53" s="115"/>
      <c r="F53" s="117"/>
      <c r="I53" s="136"/>
      <c r="N53" s="165"/>
    </row>
    <row r="54" spans="1:26" s="10" customFormat="1" hidden="1" x14ac:dyDescent="0.25">
      <c r="A54" s="124"/>
      <c r="I54" s="136"/>
      <c r="N54" s="165"/>
    </row>
    <row r="55" spans="1:26" s="10" customFormat="1" hidden="1" x14ac:dyDescent="0.25">
      <c r="I55" s="136"/>
      <c r="N55" s="165"/>
    </row>
    <row r="56" spans="1:26" s="10" customFormat="1" hidden="1" x14ac:dyDescent="0.25">
      <c r="D56" s="10" t="s">
        <v>284</v>
      </c>
      <c r="E56" s="10" t="s">
        <v>285</v>
      </c>
      <c r="F56" s="10" t="s">
        <v>286</v>
      </c>
      <c r="G56" s="10" t="s">
        <v>287</v>
      </c>
      <c r="H56" s="10" t="s">
        <v>288</v>
      </c>
      <c r="I56" s="136"/>
      <c r="N56" s="165"/>
    </row>
    <row r="57" spans="1:26" s="10" customFormat="1" hidden="1" x14ac:dyDescent="0.25">
      <c r="A57" s="10" t="s">
        <v>535</v>
      </c>
      <c r="D57" s="10" t="e">
        <f>B40</f>
        <v>#N/A</v>
      </c>
      <c r="E57" s="10" t="e">
        <f>B41</f>
        <v>#N/A</v>
      </c>
      <c r="F57" s="10" t="e">
        <f>B42</f>
        <v>#N/A</v>
      </c>
      <c r="G57" s="10" t="e">
        <f>B43</f>
        <v>#N/A</v>
      </c>
      <c r="H57" s="10" t="e">
        <f>B44</f>
        <v>#N/A</v>
      </c>
      <c r="I57" s="136"/>
      <c r="N57" s="165" t="s">
        <v>535</v>
      </c>
    </row>
    <row r="58" spans="1:26" s="10" customFormat="1" hidden="1" x14ac:dyDescent="0.25">
      <c r="A58" s="10" t="s">
        <v>29</v>
      </c>
      <c r="D58" s="10" t="e">
        <f>LOOKUP(D57,$C$64:$C$92,$F$64:$F$92)</f>
        <v>#N/A</v>
      </c>
      <c r="E58" s="10" t="e">
        <f>LOOKUP(E57,$C$64:$C$92,$F$64:$F$92)</f>
        <v>#N/A</v>
      </c>
      <c r="F58" s="10" t="e">
        <f>LOOKUP(F57,$C$64:$C$92,$F$64:$F$92)</f>
        <v>#N/A</v>
      </c>
      <c r="G58" s="10" t="e">
        <f>LOOKUP(G57,$C$64:$C$92,$F$64:$F$92)</f>
        <v>#N/A</v>
      </c>
      <c r="H58" s="10" t="e">
        <f>LOOKUP(H57,$C$64:$C$92,$F$64:$F$92)</f>
        <v>#N/A</v>
      </c>
      <c r="I58" s="136"/>
      <c r="N58" s="165" t="s">
        <v>534</v>
      </c>
    </row>
    <row r="59" spans="1:26" s="10" customFormat="1" hidden="1" x14ac:dyDescent="0.25">
      <c r="A59" s="10" t="s">
        <v>45</v>
      </c>
      <c r="D59" s="10" t="e">
        <f>LOOKUP(D57,$C$64:$C$92,$G$64:$G$92)</f>
        <v>#N/A</v>
      </c>
      <c r="E59" s="10" t="e">
        <f>LOOKUP(E57,$C$64:$C$92,$G$64:$G$92)</f>
        <v>#N/A</v>
      </c>
      <c r="F59" s="10" t="e">
        <f>LOOKUP(F57,$C$64:$C$92,$G$64:$G$92)</f>
        <v>#N/A</v>
      </c>
      <c r="G59" s="10" t="e">
        <f>LOOKUP(G57,$C$64:$C$92,$G$64:$G$92)</f>
        <v>#N/A</v>
      </c>
      <c r="H59" s="10" t="e">
        <f>LOOKUP(H57,$C$64:$C$92,$G$64:$G$92)</f>
        <v>#N/A</v>
      </c>
      <c r="I59" s="136"/>
      <c r="N59" s="165" t="s">
        <v>532</v>
      </c>
    </row>
    <row r="60" spans="1:26" s="10" customFormat="1" hidden="1" x14ac:dyDescent="0.25">
      <c r="A60" s="10" t="s">
        <v>56</v>
      </c>
      <c r="D60" s="10" t="e">
        <f>LOOKUP(D57,$C$64:$C$92,$H$64:$H$92)</f>
        <v>#N/A</v>
      </c>
      <c r="E60" s="10" t="e">
        <f>LOOKUP(E57,$C$64:$C$92,$H$64:$H$92)</f>
        <v>#N/A</v>
      </c>
      <c r="F60" s="10" t="e">
        <f>LOOKUP(F57,$C$64:$C$92,$H$64:$H$92)</f>
        <v>#N/A</v>
      </c>
      <c r="G60" s="10" t="e">
        <f>LOOKUP(G57,$C$64:$C$92,$H$64:$H$92)</f>
        <v>#N/A</v>
      </c>
      <c r="H60" s="10" t="e">
        <f>LOOKUP(H57,$C$64:$C$92,$H$64:$H$92)</f>
        <v>#N/A</v>
      </c>
      <c r="I60" s="136"/>
      <c r="N60" s="165" t="s">
        <v>533</v>
      </c>
    </row>
    <row r="61" spans="1:26" s="10" customFormat="1" hidden="1" x14ac:dyDescent="0.25">
      <c r="I61" s="136"/>
    </row>
    <row r="62" spans="1:26" s="10" customFormat="1" hidden="1" x14ac:dyDescent="0.25">
      <c r="I62" s="136"/>
      <c r="N62" s="165"/>
    </row>
    <row r="63" spans="1:26" s="10" customFormat="1" hidden="1" x14ac:dyDescent="0.25">
      <c r="F63" s="10" t="s">
        <v>29</v>
      </c>
      <c r="G63" s="10" t="s">
        <v>45</v>
      </c>
      <c r="H63" s="10" t="s">
        <v>56</v>
      </c>
      <c r="I63" s="136"/>
      <c r="N63" s="165"/>
    </row>
    <row r="64" spans="1:26" s="10" customFormat="1" hidden="1" x14ac:dyDescent="0.25">
      <c r="A64" s="9" t="s">
        <v>238</v>
      </c>
      <c r="B64" s="9" t="s">
        <v>168</v>
      </c>
      <c r="C64" s="10" t="str">
        <f>LEFT(A64,FIND(" ",A64,1)-1)</f>
        <v>1.5.15.</v>
      </c>
      <c r="F64" s="10" t="s">
        <v>175</v>
      </c>
      <c r="G64" s="10" t="s">
        <v>175</v>
      </c>
      <c r="H64" s="10" t="s">
        <v>175</v>
      </c>
      <c r="I64" s="136"/>
      <c r="N64" s="165"/>
    </row>
    <row r="65" spans="1:14" s="10" customFormat="1" hidden="1" x14ac:dyDescent="0.25">
      <c r="A65" s="9" t="s">
        <v>417</v>
      </c>
      <c r="B65" s="9" t="s">
        <v>423</v>
      </c>
      <c r="C65" s="10" t="str">
        <f t="shared" ref="C65:C92" si="7">LEFT(A65,FIND(" ",A65,1)-1)</f>
        <v>1.5.19.</v>
      </c>
      <c r="F65" s="10" t="s">
        <v>175</v>
      </c>
      <c r="G65" s="10" t="s">
        <v>175</v>
      </c>
      <c r="H65" s="10" t="s">
        <v>175</v>
      </c>
      <c r="I65" s="136"/>
      <c r="N65" s="165"/>
    </row>
    <row r="66" spans="1:14" s="10" customFormat="1" hidden="1" x14ac:dyDescent="0.25">
      <c r="A66" s="9" t="s">
        <v>239</v>
      </c>
      <c r="B66" s="9" t="s">
        <v>263</v>
      </c>
      <c r="C66" s="10" t="str">
        <f t="shared" si="7"/>
        <v>1.6.15.</v>
      </c>
      <c r="F66" s="10" t="s">
        <v>175</v>
      </c>
      <c r="G66" s="10" t="s">
        <v>175</v>
      </c>
      <c r="H66" s="10" t="s">
        <v>175</v>
      </c>
      <c r="I66" s="136"/>
      <c r="N66" s="165"/>
    </row>
    <row r="67" spans="1:14" s="10" customFormat="1" hidden="1" x14ac:dyDescent="0.25">
      <c r="A67" s="9" t="s">
        <v>418</v>
      </c>
      <c r="B67" s="9" t="s">
        <v>424</v>
      </c>
      <c r="C67" s="10" t="str">
        <f t="shared" si="7"/>
        <v>1.6.16.</v>
      </c>
      <c r="F67" s="10" t="s">
        <v>175</v>
      </c>
      <c r="G67" s="10" t="s">
        <v>175</v>
      </c>
      <c r="H67" s="10" t="s">
        <v>175</v>
      </c>
      <c r="I67" s="136"/>
      <c r="N67" s="165"/>
    </row>
    <row r="68" spans="1:14" s="10" customFormat="1" hidden="1" x14ac:dyDescent="0.25">
      <c r="A68" s="9" t="s">
        <v>411</v>
      </c>
      <c r="B68" s="9" t="s">
        <v>170</v>
      </c>
      <c r="C68" s="10" t="str">
        <f t="shared" si="7"/>
        <v>2.3.1.</v>
      </c>
      <c r="F68" s="10" t="s">
        <v>175</v>
      </c>
      <c r="G68" s="10" t="s">
        <v>175</v>
      </c>
      <c r="H68" s="10" t="s">
        <v>175</v>
      </c>
      <c r="I68" s="136"/>
      <c r="N68" s="165"/>
    </row>
    <row r="69" spans="1:14" s="10" customFormat="1" hidden="1" x14ac:dyDescent="0.25">
      <c r="A69" s="9" t="s">
        <v>419</v>
      </c>
      <c r="B69" s="9" t="s">
        <v>170</v>
      </c>
      <c r="C69" s="10" t="str">
        <f t="shared" si="7"/>
        <v>2.3.8.</v>
      </c>
      <c r="F69" s="10" t="s">
        <v>175</v>
      </c>
      <c r="G69" s="10" t="s">
        <v>175</v>
      </c>
      <c r="H69" s="10" t="s">
        <v>175</v>
      </c>
      <c r="I69" s="136"/>
      <c r="N69" s="165"/>
    </row>
    <row r="70" spans="1:14" s="10" customFormat="1" hidden="1" x14ac:dyDescent="0.25">
      <c r="A70" s="9" t="s">
        <v>243</v>
      </c>
      <c r="B70" s="9" t="s">
        <v>265</v>
      </c>
      <c r="C70" s="10" t="str">
        <f t="shared" ref="C70" si="8">LEFT(A70,FIND(" ",A70,1)-1)</f>
        <v>4.1.1.</v>
      </c>
      <c r="F70" s="10" t="s">
        <v>175</v>
      </c>
      <c r="G70" s="10" t="s">
        <v>175</v>
      </c>
      <c r="H70" s="10" t="s">
        <v>175</v>
      </c>
      <c r="I70" s="136"/>
      <c r="N70" s="165"/>
    </row>
    <row r="71" spans="1:14" s="10" customFormat="1" hidden="1" x14ac:dyDescent="0.25">
      <c r="A71" s="9" t="s">
        <v>420</v>
      </c>
      <c r="B71" s="9" t="s">
        <v>425</v>
      </c>
      <c r="C71" s="10" t="str">
        <f t="shared" si="7"/>
        <v>4.1.2.</v>
      </c>
      <c r="F71" s="10" t="s">
        <v>175</v>
      </c>
      <c r="G71" s="10" t="s">
        <v>175</v>
      </c>
      <c r="H71" s="10" t="s">
        <v>175</v>
      </c>
      <c r="I71" s="136"/>
      <c r="N71" s="165"/>
    </row>
    <row r="72" spans="1:14" s="10" customFormat="1" hidden="1" x14ac:dyDescent="0.25">
      <c r="A72" s="9" t="s">
        <v>244</v>
      </c>
      <c r="B72" s="9" t="s">
        <v>266</v>
      </c>
      <c r="C72" s="10" t="str">
        <f t="shared" si="7"/>
        <v>4.1.3.</v>
      </c>
      <c r="F72" s="10" t="s">
        <v>175</v>
      </c>
      <c r="G72" s="10" t="s">
        <v>175</v>
      </c>
      <c r="H72" s="10" t="s">
        <v>175</v>
      </c>
      <c r="I72" s="136"/>
      <c r="N72" s="165"/>
    </row>
    <row r="73" spans="1:14" s="10" customFormat="1" hidden="1" x14ac:dyDescent="0.25">
      <c r="A73" s="9" t="s">
        <v>421</v>
      </c>
      <c r="B73" s="9" t="s">
        <v>426</v>
      </c>
      <c r="C73" s="10" t="str">
        <f t="shared" ref="C73:C74" si="9">LEFT(A73,FIND(" ",A73,1)-1)</f>
        <v>4.1.4.</v>
      </c>
      <c r="F73" s="10" t="s">
        <v>174</v>
      </c>
      <c r="G73" s="10" t="s">
        <v>174</v>
      </c>
      <c r="H73" s="10" t="s">
        <v>175</v>
      </c>
      <c r="I73" s="136"/>
      <c r="N73" s="165"/>
    </row>
    <row r="74" spans="1:14" s="10" customFormat="1" hidden="1" x14ac:dyDescent="0.25">
      <c r="A74" s="9" t="s">
        <v>422</v>
      </c>
      <c r="B74" s="9" t="s">
        <v>427</v>
      </c>
      <c r="C74" s="10" t="str">
        <f t="shared" si="9"/>
        <v>4.1.5.</v>
      </c>
      <c r="F74" s="10" t="s">
        <v>175</v>
      </c>
      <c r="G74" s="10" t="s">
        <v>175</v>
      </c>
      <c r="H74" s="10" t="s">
        <v>175</v>
      </c>
      <c r="I74" s="136"/>
      <c r="N74" s="165"/>
    </row>
    <row r="75" spans="1:14" s="10" customFormat="1" hidden="1" x14ac:dyDescent="0.25">
      <c r="A75" s="9" t="s">
        <v>245</v>
      </c>
      <c r="B75" s="9" t="s">
        <v>267</v>
      </c>
      <c r="C75" s="10" t="str">
        <f t="shared" si="7"/>
        <v>4.2.1.</v>
      </c>
      <c r="F75" s="10" t="s">
        <v>175</v>
      </c>
      <c r="G75" s="10" t="s">
        <v>175</v>
      </c>
      <c r="H75" s="10" t="s">
        <v>175</v>
      </c>
      <c r="I75" s="136"/>
      <c r="N75" s="165"/>
    </row>
    <row r="76" spans="1:14" s="10" customFormat="1" hidden="1" x14ac:dyDescent="0.25">
      <c r="A76" s="9" t="s">
        <v>246</v>
      </c>
      <c r="B76" s="9" t="s">
        <v>267</v>
      </c>
      <c r="C76" s="10" t="str">
        <f t="shared" si="7"/>
        <v>4.2.2.</v>
      </c>
      <c r="F76" s="10" t="s">
        <v>175</v>
      </c>
      <c r="G76" s="10" t="s">
        <v>175</v>
      </c>
      <c r="H76" s="10" t="s">
        <v>175</v>
      </c>
      <c r="I76" s="136"/>
      <c r="N76" s="165"/>
    </row>
    <row r="77" spans="1:14" s="10" customFormat="1" hidden="1" x14ac:dyDescent="0.25">
      <c r="A77" s="9" t="s">
        <v>247</v>
      </c>
      <c r="B77" s="9" t="s">
        <v>267</v>
      </c>
      <c r="C77" s="10" t="str">
        <f t="shared" si="7"/>
        <v>4.2.3.</v>
      </c>
      <c r="F77" s="10" t="s">
        <v>175</v>
      </c>
      <c r="G77" s="10" t="s">
        <v>175</v>
      </c>
      <c r="H77" s="10" t="s">
        <v>175</v>
      </c>
      <c r="I77" s="136"/>
      <c r="N77" s="165"/>
    </row>
    <row r="78" spans="1:14" s="10" customFormat="1" hidden="1" x14ac:dyDescent="0.25">
      <c r="A78" s="9" t="s">
        <v>248</v>
      </c>
      <c r="B78" s="9" t="s">
        <v>546</v>
      </c>
      <c r="C78" s="10" t="str">
        <f t="shared" si="7"/>
        <v>4.2.4.</v>
      </c>
      <c r="F78" s="10" t="s">
        <v>175</v>
      </c>
      <c r="G78" s="10" t="s">
        <v>175</v>
      </c>
      <c r="H78" s="10" t="s">
        <v>175</v>
      </c>
      <c r="I78" s="136"/>
      <c r="N78" s="165"/>
    </row>
    <row r="79" spans="1:14" s="10" customFormat="1" hidden="1" x14ac:dyDescent="0.25">
      <c r="A79" s="9" t="s">
        <v>249</v>
      </c>
      <c r="B79" s="9" t="s">
        <v>547</v>
      </c>
      <c r="C79" s="10" t="str">
        <f t="shared" si="7"/>
        <v>4.2.5.</v>
      </c>
      <c r="F79" s="10" t="s">
        <v>175</v>
      </c>
      <c r="G79" s="10" t="s">
        <v>175</v>
      </c>
      <c r="H79" s="10" t="s">
        <v>175</v>
      </c>
      <c r="I79" s="136"/>
      <c r="N79" s="165"/>
    </row>
    <row r="80" spans="1:14" s="10" customFormat="1" hidden="1" x14ac:dyDescent="0.25">
      <c r="A80" s="9" t="s">
        <v>250</v>
      </c>
      <c r="B80" s="9" t="s">
        <v>269</v>
      </c>
      <c r="C80" s="10" t="str">
        <f t="shared" si="7"/>
        <v>4.2.6.</v>
      </c>
      <c r="F80" s="10" t="s">
        <v>175</v>
      </c>
      <c r="G80" s="10" t="s">
        <v>175</v>
      </c>
      <c r="H80" s="10" t="s">
        <v>175</v>
      </c>
      <c r="I80" s="136"/>
      <c r="N80" s="165"/>
    </row>
    <row r="81" spans="1:26" s="10" customFormat="1" hidden="1" x14ac:dyDescent="0.25">
      <c r="A81" s="9" t="s">
        <v>251</v>
      </c>
      <c r="B81" s="9" t="s">
        <v>171</v>
      </c>
      <c r="C81" s="10" t="str">
        <f t="shared" si="7"/>
        <v>4.3.1.</v>
      </c>
      <c r="D81" s="131"/>
      <c r="E81" s="129"/>
      <c r="F81" s="10" t="s">
        <v>175</v>
      </c>
      <c r="G81" s="10" t="s">
        <v>175</v>
      </c>
      <c r="H81" s="10" t="s">
        <v>175</v>
      </c>
      <c r="I81" s="130"/>
      <c r="N81" s="165"/>
      <c r="Z81" s="115"/>
    </row>
    <row r="82" spans="1:26" s="115" customFormat="1" hidden="1" x14ac:dyDescent="0.25">
      <c r="A82" s="9" t="s">
        <v>252</v>
      </c>
      <c r="B82" s="9" t="s">
        <v>270</v>
      </c>
      <c r="C82" s="10" t="str">
        <f t="shared" si="7"/>
        <v>4.3.2.</v>
      </c>
      <c r="D82" s="131"/>
      <c r="E82" s="129"/>
      <c r="F82" s="10" t="s">
        <v>175</v>
      </c>
      <c r="G82" s="10" t="s">
        <v>175</v>
      </c>
      <c r="H82" s="10" t="s">
        <v>175</v>
      </c>
      <c r="I82" s="130"/>
      <c r="N82" s="167"/>
    </row>
    <row r="83" spans="1:26" s="115" customFormat="1" hidden="1" x14ac:dyDescent="0.25">
      <c r="A83" s="9" t="s">
        <v>253</v>
      </c>
      <c r="B83" s="9" t="s">
        <v>264</v>
      </c>
      <c r="C83" s="10" t="str">
        <f t="shared" si="7"/>
        <v>4.3.3.</v>
      </c>
      <c r="D83" s="131"/>
      <c r="E83" s="129"/>
      <c r="F83" s="10" t="s">
        <v>175</v>
      </c>
      <c r="G83" s="10" t="s">
        <v>175</v>
      </c>
      <c r="H83" s="10" t="s">
        <v>175</v>
      </c>
      <c r="I83" s="130"/>
      <c r="N83" s="167"/>
    </row>
    <row r="84" spans="1:26" s="115" customFormat="1" hidden="1" x14ac:dyDescent="0.25">
      <c r="A84" s="9" t="s">
        <v>452</v>
      </c>
      <c r="B84" s="9" t="s">
        <v>453</v>
      </c>
      <c r="C84" s="10" t="str">
        <f t="shared" si="7"/>
        <v>4.3.5.</v>
      </c>
      <c r="D84" s="131"/>
      <c r="E84" s="129"/>
      <c r="F84" s="10" t="s">
        <v>174</v>
      </c>
      <c r="G84" s="10" t="s">
        <v>174</v>
      </c>
      <c r="H84" s="10" t="s">
        <v>175</v>
      </c>
      <c r="I84" s="130"/>
      <c r="N84" s="167"/>
    </row>
    <row r="85" spans="1:26" s="115" customFormat="1" hidden="1" x14ac:dyDescent="0.25">
      <c r="A85" s="9" t="s">
        <v>254</v>
      </c>
      <c r="B85" s="9" t="s">
        <v>271</v>
      </c>
      <c r="C85" s="10" t="str">
        <f t="shared" si="7"/>
        <v>5.1.1.</v>
      </c>
      <c r="D85" s="131"/>
      <c r="E85" s="129"/>
      <c r="F85" s="10" t="s">
        <v>174</v>
      </c>
      <c r="G85" s="10" t="s">
        <v>174</v>
      </c>
      <c r="H85" s="10" t="s">
        <v>175</v>
      </c>
      <c r="I85" s="130"/>
      <c r="N85" s="167"/>
    </row>
    <row r="86" spans="1:26" s="115" customFormat="1" hidden="1" x14ac:dyDescent="0.25">
      <c r="A86" s="9" t="s">
        <v>255</v>
      </c>
      <c r="B86" s="9" t="s">
        <v>272</v>
      </c>
      <c r="C86" s="10" t="str">
        <f t="shared" si="7"/>
        <v>5.1.3.</v>
      </c>
      <c r="D86" s="131"/>
      <c r="E86" s="129"/>
      <c r="F86" s="10" t="s">
        <v>174</v>
      </c>
      <c r="G86" s="10" t="s">
        <v>174</v>
      </c>
      <c r="H86" s="10" t="s">
        <v>175</v>
      </c>
      <c r="I86" s="130"/>
      <c r="N86" s="167"/>
    </row>
    <row r="87" spans="1:26" s="115" customFormat="1" hidden="1" x14ac:dyDescent="0.25">
      <c r="A87" s="9" t="s">
        <v>256</v>
      </c>
      <c r="B87" s="9" t="s">
        <v>273</v>
      </c>
      <c r="C87" s="10" t="str">
        <f t="shared" si="7"/>
        <v>5.1.4.</v>
      </c>
      <c r="D87" s="131"/>
      <c r="E87" s="129"/>
      <c r="F87" s="10" t="s">
        <v>174</v>
      </c>
      <c r="G87" s="10" t="s">
        <v>174</v>
      </c>
      <c r="H87" s="10" t="s">
        <v>175</v>
      </c>
      <c r="I87" s="130"/>
      <c r="N87" s="167"/>
    </row>
    <row r="88" spans="1:26" s="115" customFormat="1" hidden="1" x14ac:dyDescent="0.25">
      <c r="A88" s="9" t="s">
        <v>257</v>
      </c>
      <c r="B88" s="9" t="s">
        <v>172</v>
      </c>
      <c r="C88" s="10" t="str">
        <f t="shared" si="7"/>
        <v>5.2.3.</v>
      </c>
      <c r="D88" s="131"/>
      <c r="E88" s="129"/>
      <c r="F88" s="10" t="s">
        <v>175</v>
      </c>
      <c r="G88" s="10" t="s">
        <v>175</v>
      </c>
      <c r="H88" s="10" t="s">
        <v>175</v>
      </c>
      <c r="I88" s="130"/>
      <c r="N88" s="167"/>
    </row>
    <row r="89" spans="1:26" s="115" customFormat="1" hidden="1" x14ac:dyDescent="0.25">
      <c r="A89" s="9" t="s">
        <v>258</v>
      </c>
      <c r="B89" s="9" t="s">
        <v>274</v>
      </c>
      <c r="C89" s="10" t="str">
        <f t="shared" si="7"/>
        <v>5.6.1.</v>
      </c>
      <c r="D89" s="131"/>
      <c r="E89" s="129"/>
      <c r="F89" s="10" t="s">
        <v>175</v>
      </c>
      <c r="G89" s="10" t="s">
        <v>175</v>
      </c>
      <c r="H89" s="10" t="s">
        <v>175</v>
      </c>
      <c r="I89" s="130"/>
      <c r="N89" s="167"/>
    </row>
    <row r="90" spans="1:26" s="115" customFormat="1" hidden="1" x14ac:dyDescent="0.25">
      <c r="A90" s="9" t="s">
        <v>259</v>
      </c>
      <c r="B90" s="9" t="s">
        <v>173</v>
      </c>
      <c r="C90" s="10" t="str">
        <f t="shared" si="7"/>
        <v>5.7.7.</v>
      </c>
      <c r="D90" s="131"/>
      <c r="E90" s="129"/>
      <c r="F90" s="10" t="s">
        <v>174</v>
      </c>
      <c r="G90" s="10" t="s">
        <v>174</v>
      </c>
      <c r="H90" s="10" t="s">
        <v>175</v>
      </c>
      <c r="I90" s="130"/>
      <c r="N90" s="167"/>
    </row>
    <row r="91" spans="1:26" s="115" customFormat="1" hidden="1" x14ac:dyDescent="0.25">
      <c r="A91" s="9" t="s">
        <v>454</v>
      </c>
      <c r="B91" s="9" t="s">
        <v>455</v>
      </c>
      <c r="C91" s="10" t="str">
        <f t="shared" si="7"/>
        <v>5.8.2.</v>
      </c>
      <c r="D91" s="131"/>
      <c r="E91" s="129"/>
      <c r="F91" s="10" t="s">
        <v>174</v>
      </c>
      <c r="G91" s="10" t="s">
        <v>174</v>
      </c>
      <c r="H91" s="10" t="s">
        <v>175</v>
      </c>
      <c r="I91" s="130"/>
      <c r="N91" s="167"/>
    </row>
    <row r="92" spans="1:26" s="115" customFormat="1" hidden="1" x14ac:dyDescent="0.25">
      <c r="A92" s="9" t="s">
        <v>261</v>
      </c>
      <c r="B92" s="9" t="s">
        <v>276</v>
      </c>
      <c r="C92" s="10" t="str">
        <f t="shared" si="7"/>
        <v>5.8.7.</v>
      </c>
      <c r="D92" s="131"/>
      <c r="E92" s="129"/>
      <c r="F92" s="10" t="s">
        <v>174</v>
      </c>
      <c r="G92" s="10" t="s">
        <v>174</v>
      </c>
      <c r="H92" s="10" t="s">
        <v>175</v>
      </c>
      <c r="I92" s="130"/>
      <c r="N92" s="167"/>
    </row>
    <row r="93" spans="1:26" s="115" customFormat="1" hidden="1" x14ac:dyDescent="0.25">
      <c r="A93" s="129"/>
      <c r="C93" s="132"/>
      <c r="D93" s="131"/>
      <c r="E93" s="129"/>
      <c r="I93" s="130"/>
      <c r="N93" s="167"/>
    </row>
    <row r="94" spans="1:26" s="115" customFormat="1" hidden="1" x14ac:dyDescent="0.25">
      <c r="A94" s="129"/>
      <c r="C94" s="132"/>
      <c r="D94" s="131"/>
      <c r="E94" s="129"/>
      <c r="I94" s="130"/>
      <c r="N94" s="167"/>
    </row>
    <row r="95" spans="1:26" s="115" customFormat="1" hidden="1" x14ac:dyDescent="0.25">
      <c r="A95" s="129"/>
      <c r="C95" s="132"/>
      <c r="D95" s="131"/>
      <c r="E95" s="129"/>
      <c r="I95" s="130"/>
      <c r="N95" s="167"/>
    </row>
    <row r="96" spans="1:26" s="115" customFormat="1" x14ac:dyDescent="0.25">
      <c r="A96" s="129"/>
      <c r="C96" s="132"/>
      <c r="D96" s="131"/>
      <c r="E96" s="129"/>
      <c r="I96" s="130"/>
      <c r="N96" s="167"/>
    </row>
    <row r="97" spans="1:26" s="115" customFormat="1" x14ac:dyDescent="0.25">
      <c r="A97" s="129"/>
      <c r="C97" s="132"/>
      <c r="D97" s="131"/>
      <c r="E97" s="129"/>
      <c r="I97" s="130"/>
      <c r="N97" s="167"/>
    </row>
    <row r="98" spans="1:26" s="115" customFormat="1" x14ac:dyDescent="0.25">
      <c r="A98" s="129"/>
      <c r="C98" s="132"/>
      <c r="D98" s="131"/>
      <c r="E98" s="129"/>
      <c r="I98" s="130"/>
      <c r="N98" s="167"/>
    </row>
    <row r="99" spans="1:26" s="115" customFormat="1" x14ac:dyDescent="0.25">
      <c r="A99" s="129"/>
      <c r="C99" s="132"/>
      <c r="D99" s="131"/>
      <c r="E99" s="129"/>
      <c r="I99" s="130"/>
      <c r="N99" s="167"/>
    </row>
    <row r="100" spans="1:26" s="115" customFormat="1" x14ac:dyDescent="0.25">
      <c r="A100" s="129"/>
      <c r="C100" s="132"/>
      <c r="D100" s="131"/>
      <c r="E100" s="129"/>
      <c r="I100" s="130"/>
      <c r="N100" s="167"/>
    </row>
    <row r="101" spans="1:26" s="115" customFormat="1" x14ac:dyDescent="0.25">
      <c r="A101" s="129"/>
      <c r="C101" s="132"/>
      <c r="D101" s="131"/>
      <c r="E101" s="129"/>
      <c r="I101" s="130"/>
      <c r="N101" s="167"/>
    </row>
    <row r="102" spans="1:26" s="115" customFormat="1" x14ac:dyDescent="0.25">
      <c r="A102" s="129"/>
      <c r="C102" s="132"/>
      <c r="D102" s="131"/>
      <c r="E102" s="129"/>
      <c r="I102" s="130"/>
      <c r="N102" s="167"/>
    </row>
    <row r="103" spans="1:26" s="115" customFormat="1" x14ac:dyDescent="0.25">
      <c r="A103" s="129"/>
      <c r="C103" s="132"/>
      <c r="D103" s="131"/>
      <c r="E103" s="129"/>
      <c r="I103" s="130"/>
      <c r="N103" s="167"/>
    </row>
    <row r="104" spans="1:26" s="115" customFormat="1" x14ac:dyDescent="0.25">
      <c r="A104" s="129"/>
      <c r="C104" s="132"/>
      <c r="D104" s="131"/>
      <c r="E104" s="129"/>
      <c r="I104" s="130"/>
      <c r="N104" s="167"/>
    </row>
    <row r="105" spans="1:26" s="115" customFormat="1" x14ac:dyDescent="0.25">
      <c r="A105" s="129"/>
      <c r="C105" s="132"/>
      <c r="D105" s="131"/>
      <c r="E105" s="129"/>
      <c r="I105" s="130"/>
      <c r="N105" s="167"/>
    </row>
    <row r="106" spans="1:26" s="115" customFormat="1" x14ac:dyDescent="0.25">
      <c r="A106" s="129"/>
      <c r="C106" s="132"/>
      <c r="D106" s="131"/>
      <c r="E106" s="129"/>
      <c r="I106" s="130"/>
      <c r="N106" s="167"/>
    </row>
    <row r="107" spans="1:26" s="115" customFormat="1" x14ac:dyDescent="0.25">
      <c r="A107" s="129"/>
      <c r="C107" s="132"/>
      <c r="D107" s="131"/>
      <c r="E107" s="129"/>
      <c r="I107" s="130"/>
      <c r="N107" s="167"/>
    </row>
    <row r="108" spans="1:26" s="115" customFormat="1" x14ac:dyDescent="0.25">
      <c r="A108" s="133"/>
      <c r="C108" s="132"/>
      <c r="D108" s="131"/>
      <c r="E108" s="133"/>
      <c r="I108" s="130"/>
      <c r="N108" s="167"/>
    </row>
    <row r="109" spans="1:26" s="115" customFormat="1" x14ac:dyDescent="0.25">
      <c r="A109" s="10"/>
      <c r="B109" s="10"/>
      <c r="C109" s="10"/>
      <c r="D109" s="10"/>
      <c r="E109" s="10"/>
      <c r="F109" s="10"/>
      <c r="G109" s="10"/>
      <c r="H109" s="10"/>
      <c r="I109" s="136"/>
      <c r="N109" s="167"/>
      <c r="Z109" s="10"/>
    </row>
  </sheetData>
  <sheetProtection password="CA50" sheet="1" objects="1" scenarios="1"/>
  <mergeCells count="12">
    <mergeCell ref="A34:H34"/>
    <mergeCell ref="A18:H18"/>
    <mergeCell ref="A22:H22"/>
    <mergeCell ref="A26:H26"/>
    <mergeCell ref="A30:H30"/>
    <mergeCell ref="A14:B14"/>
    <mergeCell ref="C14:M14"/>
    <mergeCell ref="A16:G16"/>
    <mergeCell ref="A12:B12"/>
    <mergeCell ref="C12:M12"/>
    <mergeCell ref="A13:B13"/>
    <mergeCell ref="C13:M13"/>
  </mergeCells>
  <dataValidations count="5">
    <dataValidation type="list" allowBlank="1" showInputMessage="1" showErrorMessage="1" sqref="WVQ983043:WVQ98304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D65499:I65499 IZ65499:JE65499 SV65499:TA65499 ACR65499:ACW65499 AMN65499:AMS65499 AWJ65499:AWO65499 BGF65499:BGK65499 BQB65499:BQG65499 BZX65499:CAC65499 CJT65499:CJY65499 CTP65499:CTU65499 DDL65499:DDQ65499 DNH65499:DNM65499 DXD65499:DXI65499 EGZ65499:EHE65499 EQV65499:ERA65499 FAR65499:FAW65499 FKN65499:FKS65499 FUJ65499:FUO65499 GEF65499:GEK65499 GOB65499:GOG65499 GXX65499:GYC65499 HHT65499:HHY65499 HRP65499:HRU65499 IBL65499:IBQ65499 ILH65499:ILM65499 IVD65499:IVI65499 JEZ65499:JFE65499 JOV65499:JPA65499 JYR65499:JYW65499 KIN65499:KIS65499 KSJ65499:KSO65499 LCF65499:LCK65499 LMB65499:LMG65499 LVX65499:LWC65499 MFT65499:MFY65499 MPP65499:MPU65499 MZL65499:MZQ65499 NJH65499:NJM65499 NTD65499:NTI65499 OCZ65499:ODE65499 OMV65499:ONA65499 OWR65499:OWW65499 PGN65499:PGS65499 PQJ65499:PQO65499 QAF65499:QAK65499 QKB65499:QKG65499 QTX65499:QUC65499 RDT65499:RDY65499 RNP65499:RNU65499 RXL65499:RXQ65499 SHH65499:SHM65499 SRD65499:SRI65499 TAZ65499:TBE65499 TKV65499:TLA65499 TUR65499:TUW65499 UEN65499:UES65499 UOJ65499:UOO65499 UYF65499:UYK65499 VIB65499:VIG65499 VRX65499:VSC65499 WBT65499:WBY65499 WLP65499:WLU65499 WVL65499:WVQ65499 D131035:I131035 IZ131035:JE131035 SV131035:TA131035 ACR131035:ACW131035 AMN131035:AMS131035 AWJ131035:AWO131035 BGF131035:BGK131035 BQB131035:BQG131035 BZX131035:CAC131035 CJT131035:CJY131035 CTP131035:CTU131035 DDL131035:DDQ131035 DNH131035:DNM131035 DXD131035:DXI131035 EGZ131035:EHE131035 EQV131035:ERA131035 FAR131035:FAW131035 FKN131035:FKS131035 FUJ131035:FUO131035 GEF131035:GEK131035 GOB131035:GOG131035 GXX131035:GYC131035 HHT131035:HHY131035 HRP131035:HRU131035 IBL131035:IBQ131035 ILH131035:ILM131035 IVD131035:IVI131035 JEZ131035:JFE131035 JOV131035:JPA131035 JYR131035:JYW131035 KIN131035:KIS131035 KSJ131035:KSO131035 LCF131035:LCK131035 LMB131035:LMG131035 LVX131035:LWC131035 MFT131035:MFY131035 MPP131035:MPU131035 MZL131035:MZQ131035 NJH131035:NJM131035 NTD131035:NTI131035 OCZ131035:ODE131035 OMV131035:ONA131035 OWR131035:OWW131035 PGN131035:PGS131035 PQJ131035:PQO131035 QAF131035:QAK131035 QKB131035:QKG131035 QTX131035:QUC131035 RDT131035:RDY131035 RNP131035:RNU131035 RXL131035:RXQ131035 SHH131035:SHM131035 SRD131035:SRI131035 TAZ131035:TBE131035 TKV131035:TLA131035 TUR131035:TUW131035 UEN131035:UES131035 UOJ131035:UOO131035 UYF131035:UYK131035 VIB131035:VIG131035 VRX131035:VSC131035 WBT131035:WBY131035 WLP131035:WLU131035 WVL131035:WVQ131035 D196571:I196571 IZ196571:JE196571 SV196571:TA196571 ACR196571:ACW196571 AMN196571:AMS196571 AWJ196571:AWO196571 BGF196571:BGK196571 BQB196571:BQG196571 BZX196571:CAC196571 CJT196571:CJY196571 CTP196571:CTU196571 DDL196571:DDQ196571 DNH196571:DNM196571 DXD196571:DXI196571 EGZ196571:EHE196571 EQV196571:ERA196571 FAR196571:FAW196571 FKN196571:FKS196571 FUJ196571:FUO196571 GEF196571:GEK196571 GOB196571:GOG196571 GXX196571:GYC196571 HHT196571:HHY196571 HRP196571:HRU196571 IBL196571:IBQ196571 ILH196571:ILM196571 IVD196571:IVI196571 JEZ196571:JFE196571 JOV196571:JPA196571 JYR196571:JYW196571 KIN196571:KIS196571 KSJ196571:KSO196571 LCF196571:LCK196571 LMB196571:LMG196571 LVX196571:LWC196571 MFT196571:MFY196571 MPP196571:MPU196571 MZL196571:MZQ196571 NJH196571:NJM196571 NTD196571:NTI196571 OCZ196571:ODE196571 OMV196571:ONA196571 OWR196571:OWW196571 PGN196571:PGS196571 PQJ196571:PQO196571 QAF196571:QAK196571 QKB196571:QKG196571 QTX196571:QUC196571 RDT196571:RDY196571 RNP196571:RNU196571 RXL196571:RXQ196571 SHH196571:SHM196571 SRD196571:SRI196571 TAZ196571:TBE196571 TKV196571:TLA196571 TUR196571:TUW196571 UEN196571:UES196571 UOJ196571:UOO196571 UYF196571:UYK196571 VIB196571:VIG196571 VRX196571:VSC196571 WBT196571:WBY196571 WLP196571:WLU196571 WVL196571:WVQ196571 D262107:I262107 IZ262107:JE262107 SV262107:TA262107 ACR262107:ACW262107 AMN262107:AMS262107 AWJ262107:AWO262107 BGF262107:BGK262107 BQB262107:BQG262107 BZX262107:CAC262107 CJT262107:CJY262107 CTP262107:CTU262107 DDL262107:DDQ262107 DNH262107:DNM262107 DXD262107:DXI262107 EGZ262107:EHE262107 EQV262107:ERA262107 FAR262107:FAW262107 FKN262107:FKS262107 FUJ262107:FUO262107 GEF262107:GEK262107 GOB262107:GOG262107 GXX262107:GYC262107 HHT262107:HHY262107 HRP262107:HRU262107 IBL262107:IBQ262107 ILH262107:ILM262107 IVD262107:IVI262107 JEZ262107:JFE262107 JOV262107:JPA262107 JYR262107:JYW262107 KIN262107:KIS262107 KSJ262107:KSO262107 LCF262107:LCK262107 LMB262107:LMG262107 LVX262107:LWC262107 MFT262107:MFY262107 MPP262107:MPU262107 MZL262107:MZQ262107 NJH262107:NJM262107 NTD262107:NTI262107 OCZ262107:ODE262107 OMV262107:ONA262107 OWR262107:OWW262107 PGN262107:PGS262107 PQJ262107:PQO262107 QAF262107:QAK262107 QKB262107:QKG262107 QTX262107:QUC262107 RDT262107:RDY262107 RNP262107:RNU262107 RXL262107:RXQ262107 SHH262107:SHM262107 SRD262107:SRI262107 TAZ262107:TBE262107 TKV262107:TLA262107 TUR262107:TUW262107 UEN262107:UES262107 UOJ262107:UOO262107 UYF262107:UYK262107 VIB262107:VIG262107 VRX262107:VSC262107 WBT262107:WBY262107 WLP262107:WLU262107 WVL262107:WVQ262107 D327643:I327643 IZ327643:JE327643 SV327643:TA327643 ACR327643:ACW327643 AMN327643:AMS327643 AWJ327643:AWO327643 BGF327643:BGK327643 BQB327643:BQG327643 BZX327643:CAC327643 CJT327643:CJY327643 CTP327643:CTU327643 DDL327643:DDQ327643 DNH327643:DNM327643 DXD327643:DXI327643 EGZ327643:EHE327643 EQV327643:ERA327643 FAR327643:FAW327643 FKN327643:FKS327643 FUJ327643:FUO327643 GEF327643:GEK327643 GOB327643:GOG327643 GXX327643:GYC327643 HHT327643:HHY327643 HRP327643:HRU327643 IBL327643:IBQ327643 ILH327643:ILM327643 IVD327643:IVI327643 JEZ327643:JFE327643 JOV327643:JPA327643 JYR327643:JYW327643 KIN327643:KIS327643 KSJ327643:KSO327643 LCF327643:LCK327643 LMB327643:LMG327643 LVX327643:LWC327643 MFT327643:MFY327643 MPP327643:MPU327643 MZL327643:MZQ327643 NJH327643:NJM327643 NTD327643:NTI327643 OCZ327643:ODE327643 OMV327643:ONA327643 OWR327643:OWW327643 PGN327643:PGS327643 PQJ327643:PQO327643 QAF327643:QAK327643 QKB327643:QKG327643 QTX327643:QUC327643 RDT327643:RDY327643 RNP327643:RNU327643 RXL327643:RXQ327643 SHH327643:SHM327643 SRD327643:SRI327643 TAZ327643:TBE327643 TKV327643:TLA327643 TUR327643:TUW327643 UEN327643:UES327643 UOJ327643:UOO327643 UYF327643:UYK327643 VIB327643:VIG327643 VRX327643:VSC327643 WBT327643:WBY327643 WLP327643:WLU327643 WVL327643:WVQ327643 D393179:I393179 IZ393179:JE393179 SV393179:TA393179 ACR393179:ACW393179 AMN393179:AMS393179 AWJ393179:AWO393179 BGF393179:BGK393179 BQB393179:BQG393179 BZX393179:CAC393179 CJT393179:CJY393179 CTP393179:CTU393179 DDL393179:DDQ393179 DNH393179:DNM393179 DXD393179:DXI393179 EGZ393179:EHE393179 EQV393179:ERA393179 FAR393179:FAW393179 FKN393179:FKS393179 FUJ393179:FUO393179 GEF393179:GEK393179 GOB393179:GOG393179 GXX393179:GYC393179 HHT393179:HHY393179 HRP393179:HRU393179 IBL393179:IBQ393179 ILH393179:ILM393179 IVD393179:IVI393179 JEZ393179:JFE393179 JOV393179:JPA393179 JYR393179:JYW393179 KIN393179:KIS393179 KSJ393179:KSO393179 LCF393179:LCK393179 LMB393179:LMG393179 LVX393179:LWC393179 MFT393179:MFY393179 MPP393179:MPU393179 MZL393179:MZQ393179 NJH393179:NJM393179 NTD393179:NTI393179 OCZ393179:ODE393179 OMV393179:ONA393179 OWR393179:OWW393179 PGN393179:PGS393179 PQJ393179:PQO393179 QAF393179:QAK393179 QKB393179:QKG393179 QTX393179:QUC393179 RDT393179:RDY393179 RNP393179:RNU393179 RXL393179:RXQ393179 SHH393179:SHM393179 SRD393179:SRI393179 TAZ393179:TBE393179 TKV393179:TLA393179 TUR393179:TUW393179 UEN393179:UES393179 UOJ393179:UOO393179 UYF393179:UYK393179 VIB393179:VIG393179 VRX393179:VSC393179 WBT393179:WBY393179 WLP393179:WLU393179 WVL393179:WVQ393179 D458715:I458715 IZ458715:JE458715 SV458715:TA458715 ACR458715:ACW458715 AMN458715:AMS458715 AWJ458715:AWO458715 BGF458715:BGK458715 BQB458715:BQG458715 BZX458715:CAC458715 CJT458715:CJY458715 CTP458715:CTU458715 DDL458715:DDQ458715 DNH458715:DNM458715 DXD458715:DXI458715 EGZ458715:EHE458715 EQV458715:ERA458715 FAR458715:FAW458715 FKN458715:FKS458715 FUJ458715:FUO458715 GEF458715:GEK458715 GOB458715:GOG458715 GXX458715:GYC458715 HHT458715:HHY458715 HRP458715:HRU458715 IBL458715:IBQ458715 ILH458715:ILM458715 IVD458715:IVI458715 JEZ458715:JFE458715 JOV458715:JPA458715 JYR458715:JYW458715 KIN458715:KIS458715 KSJ458715:KSO458715 LCF458715:LCK458715 LMB458715:LMG458715 LVX458715:LWC458715 MFT458715:MFY458715 MPP458715:MPU458715 MZL458715:MZQ458715 NJH458715:NJM458715 NTD458715:NTI458715 OCZ458715:ODE458715 OMV458715:ONA458715 OWR458715:OWW458715 PGN458715:PGS458715 PQJ458715:PQO458715 QAF458715:QAK458715 QKB458715:QKG458715 QTX458715:QUC458715 RDT458715:RDY458715 RNP458715:RNU458715 RXL458715:RXQ458715 SHH458715:SHM458715 SRD458715:SRI458715 TAZ458715:TBE458715 TKV458715:TLA458715 TUR458715:TUW458715 UEN458715:UES458715 UOJ458715:UOO458715 UYF458715:UYK458715 VIB458715:VIG458715 VRX458715:VSC458715 WBT458715:WBY458715 WLP458715:WLU458715 WVL458715:WVQ458715 D524251:I524251 IZ524251:JE524251 SV524251:TA524251 ACR524251:ACW524251 AMN524251:AMS524251 AWJ524251:AWO524251 BGF524251:BGK524251 BQB524251:BQG524251 BZX524251:CAC524251 CJT524251:CJY524251 CTP524251:CTU524251 DDL524251:DDQ524251 DNH524251:DNM524251 DXD524251:DXI524251 EGZ524251:EHE524251 EQV524251:ERA524251 FAR524251:FAW524251 FKN524251:FKS524251 FUJ524251:FUO524251 GEF524251:GEK524251 GOB524251:GOG524251 GXX524251:GYC524251 HHT524251:HHY524251 HRP524251:HRU524251 IBL524251:IBQ524251 ILH524251:ILM524251 IVD524251:IVI524251 JEZ524251:JFE524251 JOV524251:JPA524251 JYR524251:JYW524251 KIN524251:KIS524251 KSJ524251:KSO524251 LCF524251:LCK524251 LMB524251:LMG524251 LVX524251:LWC524251 MFT524251:MFY524251 MPP524251:MPU524251 MZL524251:MZQ524251 NJH524251:NJM524251 NTD524251:NTI524251 OCZ524251:ODE524251 OMV524251:ONA524251 OWR524251:OWW524251 PGN524251:PGS524251 PQJ524251:PQO524251 QAF524251:QAK524251 QKB524251:QKG524251 QTX524251:QUC524251 RDT524251:RDY524251 RNP524251:RNU524251 RXL524251:RXQ524251 SHH524251:SHM524251 SRD524251:SRI524251 TAZ524251:TBE524251 TKV524251:TLA524251 TUR524251:TUW524251 UEN524251:UES524251 UOJ524251:UOO524251 UYF524251:UYK524251 VIB524251:VIG524251 VRX524251:VSC524251 WBT524251:WBY524251 WLP524251:WLU524251 WVL524251:WVQ524251 D589787:I589787 IZ589787:JE589787 SV589787:TA589787 ACR589787:ACW589787 AMN589787:AMS589787 AWJ589787:AWO589787 BGF589787:BGK589787 BQB589787:BQG589787 BZX589787:CAC589787 CJT589787:CJY589787 CTP589787:CTU589787 DDL589787:DDQ589787 DNH589787:DNM589787 DXD589787:DXI589787 EGZ589787:EHE589787 EQV589787:ERA589787 FAR589787:FAW589787 FKN589787:FKS589787 FUJ589787:FUO589787 GEF589787:GEK589787 GOB589787:GOG589787 GXX589787:GYC589787 HHT589787:HHY589787 HRP589787:HRU589787 IBL589787:IBQ589787 ILH589787:ILM589787 IVD589787:IVI589787 JEZ589787:JFE589787 JOV589787:JPA589787 JYR589787:JYW589787 KIN589787:KIS589787 KSJ589787:KSO589787 LCF589787:LCK589787 LMB589787:LMG589787 LVX589787:LWC589787 MFT589787:MFY589787 MPP589787:MPU589787 MZL589787:MZQ589787 NJH589787:NJM589787 NTD589787:NTI589787 OCZ589787:ODE589787 OMV589787:ONA589787 OWR589787:OWW589787 PGN589787:PGS589787 PQJ589787:PQO589787 QAF589787:QAK589787 QKB589787:QKG589787 QTX589787:QUC589787 RDT589787:RDY589787 RNP589787:RNU589787 RXL589787:RXQ589787 SHH589787:SHM589787 SRD589787:SRI589787 TAZ589787:TBE589787 TKV589787:TLA589787 TUR589787:TUW589787 UEN589787:UES589787 UOJ589787:UOO589787 UYF589787:UYK589787 VIB589787:VIG589787 VRX589787:VSC589787 WBT589787:WBY589787 WLP589787:WLU589787 WVL589787:WVQ589787 D655323:I655323 IZ655323:JE655323 SV655323:TA655323 ACR655323:ACW655323 AMN655323:AMS655323 AWJ655323:AWO655323 BGF655323:BGK655323 BQB655323:BQG655323 BZX655323:CAC655323 CJT655323:CJY655323 CTP655323:CTU655323 DDL655323:DDQ655323 DNH655323:DNM655323 DXD655323:DXI655323 EGZ655323:EHE655323 EQV655323:ERA655323 FAR655323:FAW655323 FKN655323:FKS655323 FUJ655323:FUO655323 GEF655323:GEK655323 GOB655323:GOG655323 GXX655323:GYC655323 HHT655323:HHY655323 HRP655323:HRU655323 IBL655323:IBQ655323 ILH655323:ILM655323 IVD655323:IVI655323 JEZ655323:JFE655323 JOV655323:JPA655323 JYR655323:JYW655323 KIN655323:KIS655323 KSJ655323:KSO655323 LCF655323:LCK655323 LMB655323:LMG655323 LVX655323:LWC655323 MFT655323:MFY655323 MPP655323:MPU655323 MZL655323:MZQ655323 NJH655323:NJM655323 NTD655323:NTI655323 OCZ655323:ODE655323 OMV655323:ONA655323 OWR655323:OWW655323 PGN655323:PGS655323 PQJ655323:PQO655323 QAF655323:QAK655323 QKB655323:QKG655323 QTX655323:QUC655323 RDT655323:RDY655323 RNP655323:RNU655323 RXL655323:RXQ655323 SHH655323:SHM655323 SRD655323:SRI655323 TAZ655323:TBE655323 TKV655323:TLA655323 TUR655323:TUW655323 UEN655323:UES655323 UOJ655323:UOO655323 UYF655323:UYK655323 VIB655323:VIG655323 VRX655323:VSC655323 WBT655323:WBY655323 WLP655323:WLU655323 WVL655323:WVQ655323 D720859:I720859 IZ720859:JE720859 SV720859:TA720859 ACR720859:ACW720859 AMN720859:AMS720859 AWJ720859:AWO720859 BGF720859:BGK720859 BQB720859:BQG720859 BZX720859:CAC720859 CJT720859:CJY720859 CTP720859:CTU720859 DDL720859:DDQ720859 DNH720859:DNM720859 DXD720859:DXI720859 EGZ720859:EHE720859 EQV720859:ERA720859 FAR720859:FAW720859 FKN720859:FKS720859 FUJ720859:FUO720859 GEF720859:GEK720859 GOB720859:GOG720859 GXX720859:GYC720859 HHT720859:HHY720859 HRP720859:HRU720859 IBL720859:IBQ720859 ILH720859:ILM720859 IVD720859:IVI720859 JEZ720859:JFE720859 JOV720859:JPA720859 JYR720859:JYW720859 KIN720859:KIS720859 KSJ720859:KSO720859 LCF720859:LCK720859 LMB720859:LMG720859 LVX720859:LWC720859 MFT720859:MFY720859 MPP720859:MPU720859 MZL720859:MZQ720859 NJH720859:NJM720859 NTD720859:NTI720859 OCZ720859:ODE720859 OMV720859:ONA720859 OWR720859:OWW720859 PGN720859:PGS720859 PQJ720859:PQO720859 QAF720859:QAK720859 QKB720859:QKG720859 QTX720859:QUC720859 RDT720859:RDY720859 RNP720859:RNU720859 RXL720859:RXQ720859 SHH720859:SHM720859 SRD720859:SRI720859 TAZ720859:TBE720859 TKV720859:TLA720859 TUR720859:TUW720859 UEN720859:UES720859 UOJ720859:UOO720859 UYF720859:UYK720859 VIB720859:VIG720859 VRX720859:VSC720859 WBT720859:WBY720859 WLP720859:WLU720859 WVL720859:WVQ720859 D786395:I786395 IZ786395:JE786395 SV786395:TA786395 ACR786395:ACW786395 AMN786395:AMS786395 AWJ786395:AWO786395 BGF786395:BGK786395 BQB786395:BQG786395 BZX786395:CAC786395 CJT786395:CJY786395 CTP786395:CTU786395 DDL786395:DDQ786395 DNH786395:DNM786395 DXD786395:DXI786395 EGZ786395:EHE786395 EQV786395:ERA786395 FAR786395:FAW786395 FKN786395:FKS786395 FUJ786395:FUO786395 GEF786395:GEK786395 GOB786395:GOG786395 GXX786395:GYC786395 HHT786395:HHY786395 HRP786395:HRU786395 IBL786395:IBQ786395 ILH786395:ILM786395 IVD786395:IVI786395 JEZ786395:JFE786395 JOV786395:JPA786395 JYR786395:JYW786395 KIN786395:KIS786395 KSJ786395:KSO786395 LCF786395:LCK786395 LMB786395:LMG786395 LVX786395:LWC786395 MFT786395:MFY786395 MPP786395:MPU786395 MZL786395:MZQ786395 NJH786395:NJM786395 NTD786395:NTI786395 OCZ786395:ODE786395 OMV786395:ONA786395 OWR786395:OWW786395 PGN786395:PGS786395 PQJ786395:PQO786395 QAF786395:QAK786395 QKB786395:QKG786395 QTX786395:QUC786395 RDT786395:RDY786395 RNP786395:RNU786395 RXL786395:RXQ786395 SHH786395:SHM786395 SRD786395:SRI786395 TAZ786395:TBE786395 TKV786395:TLA786395 TUR786395:TUW786395 UEN786395:UES786395 UOJ786395:UOO786395 UYF786395:UYK786395 VIB786395:VIG786395 VRX786395:VSC786395 WBT786395:WBY786395 WLP786395:WLU786395 WVL786395:WVQ786395 D851931:I851931 IZ851931:JE851931 SV851931:TA851931 ACR851931:ACW851931 AMN851931:AMS851931 AWJ851931:AWO851931 BGF851931:BGK851931 BQB851931:BQG851931 BZX851931:CAC851931 CJT851931:CJY851931 CTP851931:CTU851931 DDL851931:DDQ851931 DNH851931:DNM851931 DXD851931:DXI851931 EGZ851931:EHE851931 EQV851931:ERA851931 FAR851931:FAW851931 FKN851931:FKS851931 FUJ851931:FUO851931 GEF851931:GEK851931 GOB851931:GOG851931 GXX851931:GYC851931 HHT851931:HHY851931 HRP851931:HRU851931 IBL851931:IBQ851931 ILH851931:ILM851931 IVD851931:IVI851931 JEZ851931:JFE851931 JOV851931:JPA851931 JYR851931:JYW851931 KIN851931:KIS851931 KSJ851931:KSO851931 LCF851931:LCK851931 LMB851931:LMG851931 LVX851931:LWC851931 MFT851931:MFY851931 MPP851931:MPU851931 MZL851931:MZQ851931 NJH851931:NJM851931 NTD851931:NTI851931 OCZ851931:ODE851931 OMV851931:ONA851931 OWR851931:OWW851931 PGN851931:PGS851931 PQJ851931:PQO851931 QAF851931:QAK851931 QKB851931:QKG851931 QTX851931:QUC851931 RDT851931:RDY851931 RNP851931:RNU851931 RXL851931:RXQ851931 SHH851931:SHM851931 SRD851931:SRI851931 TAZ851931:TBE851931 TKV851931:TLA851931 TUR851931:TUW851931 UEN851931:UES851931 UOJ851931:UOO851931 UYF851931:UYK851931 VIB851931:VIG851931 VRX851931:VSC851931 WBT851931:WBY851931 WLP851931:WLU851931 WVL851931:WVQ851931 D917467:I917467 IZ917467:JE917467 SV917467:TA917467 ACR917467:ACW917467 AMN917467:AMS917467 AWJ917467:AWO917467 BGF917467:BGK917467 BQB917467:BQG917467 BZX917467:CAC917467 CJT917467:CJY917467 CTP917467:CTU917467 DDL917467:DDQ917467 DNH917467:DNM917467 DXD917467:DXI917467 EGZ917467:EHE917467 EQV917467:ERA917467 FAR917467:FAW917467 FKN917467:FKS917467 FUJ917467:FUO917467 GEF917467:GEK917467 GOB917467:GOG917467 GXX917467:GYC917467 HHT917467:HHY917467 HRP917467:HRU917467 IBL917467:IBQ917467 ILH917467:ILM917467 IVD917467:IVI917467 JEZ917467:JFE917467 JOV917467:JPA917467 JYR917467:JYW917467 KIN917467:KIS917467 KSJ917467:KSO917467 LCF917467:LCK917467 LMB917467:LMG917467 LVX917467:LWC917467 MFT917467:MFY917467 MPP917467:MPU917467 MZL917467:MZQ917467 NJH917467:NJM917467 NTD917467:NTI917467 OCZ917467:ODE917467 OMV917467:ONA917467 OWR917467:OWW917467 PGN917467:PGS917467 PQJ917467:PQO917467 QAF917467:QAK917467 QKB917467:QKG917467 QTX917467:QUC917467 RDT917467:RDY917467 RNP917467:RNU917467 RXL917467:RXQ917467 SHH917467:SHM917467 SRD917467:SRI917467 TAZ917467:TBE917467 TKV917467:TLA917467 TUR917467:TUW917467 UEN917467:UES917467 UOJ917467:UOO917467 UYF917467:UYK917467 VIB917467:VIG917467 VRX917467:VSC917467 WBT917467:WBY917467 WLP917467:WLU917467 WVL917467:WVQ917467 D983003:I983003 IZ983003:JE983003 SV983003:TA983003 ACR983003:ACW983003 AMN983003:AMS983003 AWJ983003:AWO983003 BGF983003:BGK983003 BQB983003:BQG983003 BZX983003:CAC983003 CJT983003:CJY983003 CTP983003:CTU983003 DDL983003:DDQ983003 DNH983003:DNM983003 DXD983003:DXI983003 EGZ983003:EHE983003 EQV983003:ERA983003 FAR983003:FAW983003 FKN983003:FKS983003 FUJ983003:FUO983003 GEF983003:GEK983003 GOB983003:GOG983003 GXX983003:GYC983003 HHT983003:HHY983003 HRP983003:HRU983003 IBL983003:IBQ983003 ILH983003:ILM983003 IVD983003:IVI983003 JEZ983003:JFE983003 JOV983003:JPA983003 JYR983003:JYW983003 KIN983003:KIS983003 KSJ983003:KSO983003 LCF983003:LCK983003 LMB983003:LMG983003 LVX983003:LWC983003 MFT983003:MFY983003 MPP983003:MPU983003 MZL983003:MZQ983003 NJH983003:NJM983003 NTD983003:NTI983003 OCZ983003:ODE983003 OMV983003:ONA983003 OWR983003:OWW983003 PGN983003:PGS983003 PQJ983003:PQO983003 QAF983003:QAK983003 QKB983003:QKG983003 QTX983003:QUC983003 RDT983003:RDY983003 RNP983003:RNU983003 RXL983003:RXQ983003 SHH983003:SHM983003 SRD983003:SRI983003 TAZ983003:TBE983003 TKV983003:TLA983003 TUR983003:TUW983003 UEN983003:UES983003 UOJ983003:UOO983003 UYF983003:UYK983003 VIB983003:VIG983003 VRX983003:VSC983003 WBT983003:WBY983003 WLP983003:WLU983003 WVL983003:WVQ983003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WVK983021 WLP983015:WLU983015 D65511:I65511 IZ65511:JE65511 SV65511:TA65511 ACR65511:ACW65511 AMN65511:AMS65511 AWJ65511:AWO65511 BGF65511:BGK65511 BQB65511:BQG65511 BZX65511:CAC65511 CJT65511:CJY65511 CTP65511:CTU65511 DDL65511:DDQ65511 DNH65511:DNM65511 DXD65511:DXI65511 EGZ65511:EHE65511 EQV65511:ERA65511 FAR65511:FAW65511 FKN65511:FKS65511 FUJ65511:FUO65511 GEF65511:GEK65511 GOB65511:GOG65511 GXX65511:GYC65511 HHT65511:HHY65511 HRP65511:HRU65511 IBL65511:IBQ65511 ILH65511:ILM65511 IVD65511:IVI65511 JEZ65511:JFE65511 JOV65511:JPA65511 JYR65511:JYW65511 KIN65511:KIS65511 KSJ65511:KSO65511 LCF65511:LCK65511 LMB65511:LMG65511 LVX65511:LWC65511 MFT65511:MFY65511 MPP65511:MPU65511 MZL65511:MZQ65511 NJH65511:NJM65511 NTD65511:NTI65511 OCZ65511:ODE65511 OMV65511:ONA65511 OWR65511:OWW65511 PGN65511:PGS65511 PQJ65511:PQO65511 QAF65511:QAK65511 QKB65511:QKG65511 QTX65511:QUC65511 RDT65511:RDY65511 RNP65511:RNU65511 RXL65511:RXQ65511 SHH65511:SHM65511 SRD65511:SRI65511 TAZ65511:TBE65511 TKV65511:TLA65511 TUR65511:TUW65511 UEN65511:UES65511 UOJ65511:UOO65511 UYF65511:UYK65511 VIB65511:VIG65511 VRX65511:VSC65511 WBT65511:WBY65511 WLP65511:WLU65511 WVL65511:WVQ65511 D131047:I131047 IZ131047:JE131047 SV131047:TA131047 ACR131047:ACW131047 AMN131047:AMS131047 AWJ131047:AWO131047 BGF131047:BGK131047 BQB131047:BQG131047 BZX131047:CAC131047 CJT131047:CJY131047 CTP131047:CTU131047 DDL131047:DDQ131047 DNH131047:DNM131047 DXD131047:DXI131047 EGZ131047:EHE131047 EQV131047:ERA131047 FAR131047:FAW131047 FKN131047:FKS131047 FUJ131047:FUO131047 GEF131047:GEK131047 GOB131047:GOG131047 GXX131047:GYC131047 HHT131047:HHY131047 HRP131047:HRU131047 IBL131047:IBQ131047 ILH131047:ILM131047 IVD131047:IVI131047 JEZ131047:JFE131047 JOV131047:JPA131047 JYR131047:JYW131047 KIN131047:KIS131047 KSJ131047:KSO131047 LCF131047:LCK131047 LMB131047:LMG131047 LVX131047:LWC131047 MFT131047:MFY131047 MPP131047:MPU131047 MZL131047:MZQ131047 NJH131047:NJM131047 NTD131047:NTI131047 OCZ131047:ODE131047 OMV131047:ONA131047 OWR131047:OWW131047 PGN131047:PGS131047 PQJ131047:PQO131047 QAF131047:QAK131047 QKB131047:QKG131047 QTX131047:QUC131047 RDT131047:RDY131047 RNP131047:RNU131047 RXL131047:RXQ131047 SHH131047:SHM131047 SRD131047:SRI131047 TAZ131047:TBE131047 TKV131047:TLA131047 TUR131047:TUW131047 UEN131047:UES131047 UOJ131047:UOO131047 UYF131047:UYK131047 VIB131047:VIG131047 VRX131047:VSC131047 WBT131047:WBY131047 WLP131047:WLU131047 WVL131047:WVQ131047 D196583:I196583 IZ196583:JE196583 SV196583:TA196583 ACR196583:ACW196583 AMN196583:AMS196583 AWJ196583:AWO196583 BGF196583:BGK196583 BQB196583:BQG196583 BZX196583:CAC196583 CJT196583:CJY196583 CTP196583:CTU196583 DDL196583:DDQ196583 DNH196583:DNM196583 DXD196583:DXI196583 EGZ196583:EHE196583 EQV196583:ERA196583 FAR196583:FAW196583 FKN196583:FKS196583 FUJ196583:FUO196583 GEF196583:GEK196583 GOB196583:GOG196583 GXX196583:GYC196583 HHT196583:HHY196583 HRP196583:HRU196583 IBL196583:IBQ196583 ILH196583:ILM196583 IVD196583:IVI196583 JEZ196583:JFE196583 JOV196583:JPA196583 JYR196583:JYW196583 KIN196583:KIS196583 KSJ196583:KSO196583 LCF196583:LCK196583 LMB196583:LMG196583 LVX196583:LWC196583 MFT196583:MFY196583 MPP196583:MPU196583 MZL196583:MZQ196583 NJH196583:NJM196583 NTD196583:NTI196583 OCZ196583:ODE196583 OMV196583:ONA196583 OWR196583:OWW196583 PGN196583:PGS196583 PQJ196583:PQO196583 QAF196583:QAK196583 QKB196583:QKG196583 QTX196583:QUC196583 RDT196583:RDY196583 RNP196583:RNU196583 RXL196583:RXQ196583 SHH196583:SHM196583 SRD196583:SRI196583 TAZ196583:TBE196583 TKV196583:TLA196583 TUR196583:TUW196583 UEN196583:UES196583 UOJ196583:UOO196583 UYF196583:UYK196583 VIB196583:VIG196583 VRX196583:VSC196583 WBT196583:WBY196583 WLP196583:WLU196583 WVL196583:WVQ196583 D262119:I262119 IZ262119:JE262119 SV262119:TA262119 ACR262119:ACW262119 AMN262119:AMS262119 AWJ262119:AWO262119 BGF262119:BGK262119 BQB262119:BQG262119 BZX262119:CAC262119 CJT262119:CJY262119 CTP262119:CTU262119 DDL262119:DDQ262119 DNH262119:DNM262119 DXD262119:DXI262119 EGZ262119:EHE262119 EQV262119:ERA262119 FAR262119:FAW262119 FKN262119:FKS262119 FUJ262119:FUO262119 GEF262119:GEK262119 GOB262119:GOG262119 GXX262119:GYC262119 HHT262119:HHY262119 HRP262119:HRU262119 IBL262119:IBQ262119 ILH262119:ILM262119 IVD262119:IVI262119 JEZ262119:JFE262119 JOV262119:JPA262119 JYR262119:JYW262119 KIN262119:KIS262119 KSJ262119:KSO262119 LCF262119:LCK262119 LMB262119:LMG262119 LVX262119:LWC262119 MFT262119:MFY262119 MPP262119:MPU262119 MZL262119:MZQ262119 NJH262119:NJM262119 NTD262119:NTI262119 OCZ262119:ODE262119 OMV262119:ONA262119 OWR262119:OWW262119 PGN262119:PGS262119 PQJ262119:PQO262119 QAF262119:QAK262119 QKB262119:QKG262119 QTX262119:QUC262119 RDT262119:RDY262119 RNP262119:RNU262119 RXL262119:RXQ262119 SHH262119:SHM262119 SRD262119:SRI262119 TAZ262119:TBE262119 TKV262119:TLA262119 TUR262119:TUW262119 UEN262119:UES262119 UOJ262119:UOO262119 UYF262119:UYK262119 VIB262119:VIG262119 VRX262119:VSC262119 WBT262119:WBY262119 WLP262119:WLU262119 WVL262119:WVQ262119 D327655:I327655 IZ327655:JE327655 SV327655:TA327655 ACR327655:ACW327655 AMN327655:AMS327655 AWJ327655:AWO327655 BGF327655:BGK327655 BQB327655:BQG327655 BZX327655:CAC327655 CJT327655:CJY327655 CTP327655:CTU327655 DDL327655:DDQ327655 DNH327655:DNM327655 DXD327655:DXI327655 EGZ327655:EHE327655 EQV327655:ERA327655 FAR327655:FAW327655 FKN327655:FKS327655 FUJ327655:FUO327655 GEF327655:GEK327655 GOB327655:GOG327655 GXX327655:GYC327655 HHT327655:HHY327655 HRP327655:HRU327655 IBL327655:IBQ327655 ILH327655:ILM327655 IVD327655:IVI327655 JEZ327655:JFE327655 JOV327655:JPA327655 JYR327655:JYW327655 KIN327655:KIS327655 KSJ327655:KSO327655 LCF327655:LCK327655 LMB327655:LMG327655 LVX327655:LWC327655 MFT327655:MFY327655 MPP327655:MPU327655 MZL327655:MZQ327655 NJH327655:NJM327655 NTD327655:NTI327655 OCZ327655:ODE327655 OMV327655:ONA327655 OWR327655:OWW327655 PGN327655:PGS327655 PQJ327655:PQO327655 QAF327655:QAK327655 QKB327655:QKG327655 QTX327655:QUC327655 RDT327655:RDY327655 RNP327655:RNU327655 RXL327655:RXQ327655 SHH327655:SHM327655 SRD327655:SRI327655 TAZ327655:TBE327655 TKV327655:TLA327655 TUR327655:TUW327655 UEN327655:UES327655 UOJ327655:UOO327655 UYF327655:UYK327655 VIB327655:VIG327655 VRX327655:VSC327655 WBT327655:WBY327655 WLP327655:WLU327655 WVL327655:WVQ327655 D393191:I393191 IZ393191:JE393191 SV393191:TA393191 ACR393191:ACW393191 AMN393191:AMS393191 AWJ393191:AWO393191 BGF393191:BGK393191 BQB393191:BQG393191 BZX393191:CAC393191 CJT393191:CJY393191 CTP393191:CTU393191 DDL393191:DDQ393191 DNH393191:DNM393191 DXD393191:DXI393191 EGZ393191:EHE393191 EQV393191:ERA393191 FAR393191:FAW393191 FKN393191:FKS393191 FUJ393191:FUO393191 GEF393191:GEK393191 GOB393191:GOG393191 GXX393191:GYC393191 HHT393191:HHY393191 HRP393191:HRU393191 IBL393191:IBQ393191 ILH393191:ILM393191 IVD393191:IVI393191 JEZ393191:JFE393191 JOV393191:JPA393191 JYR393191:JYW393191 KIN393191:KIS393191 KSJ393191:KSO393191 LCF393191:LCK393191 LMB393191:LMG393191 LVX393191:LWC393191 MFT393191:MFY393191 MPP393191:MPU393191 MZL393191:MZQ393191 NJH393191:NJM393191 NTD393191:NTI393191 OCZ393191:ODE393191 OMV393191:ONA393191 OWR393191:OWW393191 PGN393191:PGS393191 PQJ393191:PQO393191 QAF393191:QAK393191 QKB393191:QKG393191 QTX393191:QUC393191 RDT393191:RDY393191 RNP393191:RNU393191 RXL393191:RXQ393191 SHH393191:SHM393191 SRD393191:SRI393191 TAZ393191:TBE393191 TKV393191:TLA393191 TUR393191:TUW393191 UEN393191:UES393191 UOJ393191:UOO393191 UYF393191:UYK393191 VIB393191:VIG393191 VRX393191:VSC393191 WBT393191:WBY393191 WLP393191:WLU393191 WVL393191:WVQ393191 D458727:I458727 IZ458727:JE458727 SV458727:TA458727 ACR458727:ACW458727 AMN458727:AMS458727 AWJ458727:AWO458727 BGF458727:BGK458727 BQB458727:BQG458727 BZX458727:CAC458727 CJT458727:CJY458727 CTP458727:CTU458727 DDL458727:DDQ458727 DNH458727:DNM458727 DXD458727:DXI458727 EGZ458727:EHE458727 EQV458727:ERA458727 FAR458727:FAW458727 FKN458727:FKS458727 FUJ458727:FUO458727 GEF458727:GEK458727 GOB458727:GOG458727 GXX458727:GYC458727 HHT458727:HHY458727 HRP458727:HRU458727 IBL458727:IBQ458727 ILH458727:ILM458727 IVD458727:IVI458727 JEZ458727:JFE458727 JOV458727:JPA458727 JYR458727:JYW458727 KIN458727:KIS458727 KSJ458727:KSO458727 LCF458727:LCK458727 LMB458727:LMG458727 LVX458727:LWC458727 MFT458727:MFY458727 MPP458727:MPU458727 MZL458727:MZQ458727 NJH458727:NJM458727 NTD458727:NTI458727 OCZ458727:ODE458727 OMV458727:ONA458727 OWR458727:OWW458727 PGN458727:PGS458727 PQJ458727:PQO458727 QAF458727:QAK458727 QKB458727:QKG458727 QTX458727:QUC458727 RDT458727:RDY458727 RNP458727:RNU458727 RXL458727:RXQ458727 SHH458727:SHM458727 SRD458727:SRI458727 TAZ458727:TBE458727 TKV458727:TLA458727 TUR458727:TUW458727 UEN458727:UES458727 UOJ458727:UOO458727 UYF458727:UYK458727 VIB458727:VIG458727 VRX458727:VSC458727 WBT458727:WBY458727 WLP458727:WLU458727 WVL458727:WVQ458727 D524263:I524263 IZ524263:JE524263 SV524263:TA524263 ACR524263:ACW524263 AMN524263:AMS524263 AWJ524263:AWO524263 BGF524263:BGK524263 BQB524263:BQG524263 BZX524263:CAC524263 CJT524263:CJY524263 CTP524263:CTU524263 DDL524263:DDQ524263 DNH524263:DNM524263 DXD524263:DXI524263 EGZ524263:EHE524263 EQV524263:ERA524263 FAR524263:FAW524263 FKN524263:FKS524263 FUJ524263:FUO524263 GEF524263:GEK524263 GOB524263:GOG524263 GXX524263:GYC524263 HHT524263:HHY524263 HRP524263:HRU524263 IBL524263:IBQ524263 ILH524263:ILM524263 IVD524263:IVI524263 JEZ524263:JFE524263 JOV524263:JPA524263 JYR524263:JYW524263 KIN524263:KIS524263 KSJ524263:KSO524263 LCF524263:LCK524263 LMB524263:LMG524263 LVX524263:LWC524263 MFT524263:MFY524263 MPP524263:MPU524263 MZL524263:MZQ524263 NJH524263:NJM524263 NTD524263:NTI524263 OCZ524263:ODE524263 OMV524263:ONA524263 OWR524263:OWW524263 PGN524263:PGS524263 PQJ524263:PQO524263 QAF524263:QAK524263 QKB524263:QKG524263 QTX524263:QUC524263 RDT524263:RDY524263 RNP524263:RNU524263 RXL524263:RXQ524263 SHH524263:SHM524263 SRD524263:SRI524263 TAZ524263:TBE524263 TKV524263:TLA524263 TUR524263:TUW524263 UEN524263:UES524263 UOJ524263:UOO524263 UYF524263:UYK524263 VIB524263:VIG524263 VRX524263:VSC524263 WBT524263:WBY524263 WLP524263:WLU524263 WVL524263:WVQ524263 D589799:I589799 IZ589799:JE589799 SV589799:TA589799 ACR589799:ACW589799 AMN589799:AMS589799 AWJ589799:AWO589799 BGF589799:BGK589799 BQB589799:BQG589799 BZX589799:CAC589799 CJT589799:CJY589799 CTP589799:CTU589799 DDL589799:DDQ589799 DNH589799:DNM589799 DXD589799:DXI589799 EGZ589799:EHE589799 EQV589799:ERA589799 FAR589799:FAW589799 FKN589799:FKS589799 FUJ589799:FUO589799 GEF589799:GEK589799 GOB589799:GOG589799 GXX589799:GYC589799 HHT589799:HHY589799 HRP589799:HRU589799 IBL589799:IBQ589799 ILH589799:ILM589799 IVD589799:IVI589799 JEZ589799:JFE589799 JOV589799:JPA589799 JYR589799:JYW589799 KIN589799:KIS589799 KSJ589799:KSO589799 LCF589799:LCK589799 LMB589799:LMG589799 LVX589799:LWC589799 MFT589799:MFY589799 MPP589799:MPU589799 MZL589799:MZQ589799 NJH589799:NJM589799 NTD589799:NTI589799 OCZ589799:ODE589799 OMV589799:ONA589799 OWR589799:OWW589799 PGN589799:PGS589799 PQJ589799:PQO589799 QAF589799:QAK589799 QKB589799:QKG589799 QTX589799:QUC589799 RDT589799:RDY589799 RNP589799:RNU589799 RXL589799:RXQ589799 SHH589799:SHM589799 SRD589799:SRI589799 TAZ589799:TBE589799 TKV589799:TLA589799 TUR589799:TUW589799 UEN589799:UES589799 UOJ589799:UOO589799 UYF589799:UYK589799 VIB589799:VIG589799 VRX589799:VSC589799 WBT589799:WBY589799 WLP589799:WLU589799 WVL589799:WVQ589799 D655335:I655335 IZ655335:JE655335 SV655335:TA655335 ACR655335:ACW655335 AMN655335:AMS655335 AWJ655335:AWO655335 BGF655335:BGK655335 BQB655335:BQG655335 BZX655335:CAC655335 CJT655335:CJY655335 CTP655335:CTU655335 DDL655335:DDQ655335 DNH655335:DNM655335 DXD655335:DXI655335 EGZ655335:EHE655335 EQV655335:ERA655335 FAR655335:FAW655335 FKN655335:FKS655335 FUJ655335:FUO655335 GEF655335:GEK655335 GOB655335:GOG655335 GXX655335:GYC655335 HHT655335:HHY655335 HRP655335:HRU655335 IBL655335:IBQ655335 ILH655335:ILM655335 IVD655335:IVI655335 JEZ655335:JFE655335 JOV655335:JPA655335 JYR655335:JYW655335 KIN655335:KIS655335 KSJ655335:KSO655335 LCF655335:LCK655335 LMB655335:LMG655335 LVX655335:LWC655335 MFT655335:MFY655335 MPP655335:MPU655335 MZL655335:MZQ655335 NJH655335:NJM655335 NTD655335:NTI655335 OCZ655335:ODE655335 OMV655335:ONA655335 OWR655335:OWW655335 PGN655335:PGS655335 PQJ655335:PQO655335 QAF655335:QAK655335 QKB655335:QKG655335 QTX655335:QUC655335 RDT655335:RDY655335 RNP655335:RNU655335 RXL655335:RXQ655335 SHH655335:SHM655335 SRD655335:SRI655335 TAZ655335:TBE655335 TKV655335:TLA655335 TUR655335:TUW655335 UEN655335:UES655335 UOJ655335:UOO655335 UYF655335:UYK655335 VIB655335:VIG655335 VRX655335:VSC655335 WBT655335:WBY655335 WLP655335:WLU655335 WVL655335:WVQ655335 D720871:I720871 IZ720871:JE720871 SV720871:TA720871 ACR720871:ACW720871 AMN720871:AMS720871 AWJ720871:AWO720871 BGF720871:BGK720871 BQB720871:BQG720871 BZX720871:CAC720871 CJT720871:CJY720871 CTP720871:CTU720871 DDL720871:DDQ720871 DNH720871:DNM720871 DXD720871:DXI720871 EGZ720871:EHE720871 EQV720871:ERA720871 FAR720871:FAW720871 FKN720871:FKS720871 FUJ720871:FUO720871 GEF720871:GEK720871 GOB720871:GOG720871 GXX720871:GYC720871 HHT720871:HHY720871 HRP720871:HRU720871 IBL720871:IBQ720871 ILH720871:ILM720871 IVD720871:IVI720871 JEZ720871:JFE720871 JOV720871:JPA720871 JYR720871:JYW720871 KIN720871:KIS720871 KSJ720871:KSO720871 LCF720871:LCK720871 LMB720871:LMG720871 LVX720871:LWC720871 MFT720871:MFY720871 MPP720871:MPU720871 MZL720871:MZQ720871 NJH720871:NJM720871 NTD720871:NTI720871 OCZ720871:ODE720871 OMV720871:ONA720871 OWR720871:OWW720871 PGN720871:PGS720871 PQJ720871:PQO720871 QAF720871:QAK720871 QKB720871:QKG720871 QTX720871:QUC720871 RDT720871:RDY720871 RNP720871:RNU720871 RXL720871:RXQ720871 SHH720871:SHM720871 SRD720871:SRI720871 TAZ720871:TBE720871 TKV720871:TLA720871 TUR720871:TUW720871 UEN720871:UES720871 UOJ720871:UOO720871 UYF720871:UYK720871 VIB720871:VIG720871 VRX720871:VSC720871 WBT720871:WBY720871 WLP720871:WLU720871 WVL720871:WVQ720871 D786407:I786407 IZ786407:JE786407 SV786407:TA786407 ACR786407:ACW786407 AMN786407:AMS786407 AWJ786407:AWO786407 BGF786407:BGK786407 BQB786407:BQG786407 BZX786407:CAC786407 CJT786407:CJY786407 CTP786407:CTU786407 DDL786407:DDQ786407 DNH786407:DNM786407 DXD786407:DXI786407 EGZ786407:EHE786407 EQV786407:ERA786407 FAR786407:FAW786407 FKN786407:FKS786407 FUJ786407:FUO786407 GEF786407:GEK786407 GOB786407:GOG786407 GXX786407:GYC786407 HHT786407:HHY786407 HRP786407:HRU786407 IBL786407:IBQ786407 ILH786407:ILM786407 IVD786407:IVI786407 JEZ786407:JFE786407 JOV786407:JPA786407 JYR786407:JYW786407 KIN786407:KIS786407 KSJ786407:KSO786407 LCF786407:LCK786407 LMB786407:LMG786407 LVX786407:LWC786407 MFT786407:MFY786407 MPP786407:MPU786407 MZL786407:MZQ786407 NJH786407:NJM786407 NTD786407:NTI786407 OCZ786407:ODE786407 OMV786407:ONA786407 OWR786407:OWW786407 PGN786407:PGS786407 PQJ786407:PQO786407 QAF786407:QAK786407 QKB786407:QKG786407 QTX786407:QUC786407 RDT786407:RDY786407 RNP786407:RNU786407 RXL786407:RXQ786407 SHH786407:SHM786407 SRD786407:SRI786407 TAZ786407:TBE786407 TKV786407:TLA786407 TUR786407:TUW786407 UEN786407:UES786407 UOJ786407:UOO786407 UYF786407:UYK786407 VIB786407:VIG786407 VRX786407:VSC786407 WBT786407:WBY786407 WLP786407:WLU786407 WVL786407:WVQ786407 D851943:I851943 IZ851943:JE851943 SV851943:TA851943 ACR851943:ACW851943 AMN851943:AMS851943 AWJ851943:AWO851943 BGF851943:BGK851943 BQB851943:BQG851943 BZX851943:CAC851943 CJT851943:CJY851943 CTP851943:CTU851943 DDL851943:DDQ851943 DNH851943:DNM851943 DXD851943:DXI851943 EGZ851943:EHE851943 EQV851943:ERA851943 FAR851943:FAW851943 FKN851943:FKS851943 FUJ851943:FUO851943 GEF851943:GEK851943 GOB851943:GOG851943 GXX851943:GYC851943 HHT851943:HHY851943 HRP851943:HRU851943 IBL851943:IBQ851943 ILH851943:ILM851943 IVD851943:IVI851943 JEZ851943:JFE851943 JOV851943:JPA851943 JYR851943:JYW851943 KIN851943:KIS851943 KSJ851943:KSO851943 LCF851943:LCK851943 LMB851943:LMG851943 LVX851943:LWC851943 MFT851943:MFY851943 MPP851943:MPU851943 MZL851943:MZQ851943 NJH851943:NJM851943 NTD851943:NTI851943 OCZ851943:ODE851943 OMV851943:ONA851943 OWR851943:OWW851943 PGN851943:PGS851943 PQJ851943:PQO851943 QAF851943:QAK851943 QKB851943:QKG851943 QTX851943:QUC851943 RDT851943:RDY851943 RNP851943:RNU851943 RXL851943:RXQ851943 SHH851943:SHM851943 SRD851943:SRI851943 TAZ851943:TBE851943 TKV851943:TLA851943 TUR851943:TUW851943 UEN851943:UES851943 UOJ851943:UOO851943 UYF851943:UYK851943 VIB851943:VIG851943 VRX851943:VSC851943 WBT851943:WBY851943 WLP851943:WLU851943 WVL851943:WVQ851943 D917479:I917479 IZ917479:JE917479 SV917479:TA917479 ACR917479:ACW917479 AMN917479:AMS917479 AWJ917479:AWO917479 BGF917479:BGK917479 BQB917479:BQG917479 BZX917479:CAC917479 CJT917479:CJY917479 CTP917479:CTU917479 DDL917479:DDQ917479 DNH917479:DNM917479 DXD917479:DXI917479 EGZ917479:EHE917479 EQV917479:ERA917479 FAR917479:FAW917479 FKN917479:FKS917479 FUJ917479:FUO917479 GEF917479:GEK917479 GOB917479:GOG917479 GXX917479:GYC917479 HHT917479:HHY917479 HRP917479:HRU917479 IBL917479:IBQ917479 ILH917479:ILM917479 IVD917479:IVI917479 JEZ917479:JFE917479 JOV917479:JPA917479 JYR917479:JYW917479 KIN917479:KIS917479 KSJ917479:KSO917479 LCF917479:LCK917479 LMB917479:LMG917479 LVX917479:LWC917479 MFT917479:MFY917479 MPP917479:MPU917479 MZL917479:MZQ917479 NJH917479:NJM917479 NTD917479:NTI917479 OCZ917479:ODE917479 OMV917479:ONA917479 OWR917479:OWW917479 PGN917479:PGS917479 PQJ917479:PQO917479 QAF917479:QAK917479 QKB917479:QKG917479 QTX917479:QUC917479 RDT917479:RDY917479 RNP917479:RNU917479 RXL917479:RXQ917479 SHH917479:SHM917479 SRD917479:SRI917479 TAZ917479:TBE917479 TKV917479:TLA917479 TUR917479:TUW917479 UEN917479:UES917479 UOJ917479:UOO917479 UYF917479:UYK917479 VIB917479:VIG917479 VRX917479:VSC917479 WBT917479:WBY917479 WLP917479:WLU917479 WVL917479:WVQ917479 D983015:I983015 IZ983015:JE983015 SV983015:TA983015 ACR983015:ACW983015 AMN983015:AMS983015 AWJ983015:AWO983015 BGF983015:BGK983015 BQB983015:BQG983015 BZX983015:CAC983015 CJT983015:CJY983015 CTP983015:CTU983015 DDL983015:DDQ983015 DNH983015:DNM983015 DXD983015:DXI983015 EGZ983015:EHE983015 EQV983015:ERA983015 FAR983015:FAW983015 FKN983015:FKS983015 FUJ983015:FUO983015 GEF983015:GEK983015 GOB983015:GOG983015 GXX983015:GYC983015 HHT983015:HHY983015 HRP983015:HRU983015 IBL983015:IBQ983015 ILH983015:ILM983015 IVD983015:IVI983015 JEZ983015:JFE983015 JOV983015:JPA983015 JYR983015:JYW983015 KIN983015:KIS983015 KSJ983015:KSO983015 LCF983015:LCK983015 LMB983015:LMG983015 LVX983015:LWC983015 MFT983015:MFY983015 MPP983015:MPU983015 MZL983015:MZQ983015 NJH983015:NJM983015 NTD983015:NTI983015 OCZ983015:ODE983015 OMV983015:ONA983015 OWR983015:OWW983015 PGN983015:PGS983015 PQJ983015:PQO983015 QAF983015:QAK983015 QKB983015:QKG983015 QTX983015:QUC983015 RDT983015:RDY983015 RNP983015:RNU983015 RXL983015:RXQ983015 SHH983015:SHM983015 SRD983015:SRI983015 TAZ983015:TBE983015 TKV983015:TLA983015 TUR983015:TUW983015 UEN983015:UES983015 UOJ983015:UOO983015 UYF983015:UYK983015 VIB983015:VIG983015 VRX983015:VSC983015 WBT983015:WBY983015 WVL983015:WVQ983015 E65529:I65529 JA65529:JE65529 SW65529:TA65529 ACS65529:ACW65529 AMO65529:AMS65529 AWK65529:AWO65529 BGG65529:BGK65529 BQC65529:BQG65529 BZY65529:CAC65529 CJU65529:CJY65529 CTQ65529:CTU65529 DDM65529:DDQ65529 DNI65529:DNM65529 DXE65529:DXI65529 EHA65529:EHE65529 EQW65529:ERA65529 FAS65529:FAW65529 FKO65529:FKS65529 FUK65529:FUO65529 GEG65529:GEK65529 GOC65529:GOG65529 GXY65529:GYC65529 HHU65529:HHY65529 HRQ65529:HRU65529 IBM65529:IBQ65529 ILI65529:ILM65529 IVE65529:IVI65529 JFA65529:JFE65529 JOW65529:JPA65529 JYS65529:JYW65529 KIO65529:KIS65529 KSK65529:KSO65529 LCG65529:LCK65529 LMC65529:LMG65529 LVY65529:LWC65529 MFU65529:MFY65529 MPQ65529:MPU65529 MZM65529:MZQ65529 NJI65529:NJM65529 NTE65529:NTI65529 ODA65529:ODE65529 OMW65529:ONA65529 OWS65529:OWW65529 PGO65529:PGS65529 PQK65529:PQO65529 QAG65529:QAK65529 QKC65529:QKG65529 QTY65529:QUC65529 RDU65529:RDY65529 RNQ65529:RNU65529 RXM65529:RXQ65529 SHI65529:SHM65529 SRE65529:SRI65529 TBA65529:TBE65529 TKW65529:TLA65529 TUS65529:TUW65529 UEO65529:UES65529 UOK65529:UOO65529 UYG65529:UYK65529 VIC65529:VIG65529 VRY65529:VSC65529 WBU65529:WBY65529 WLQ65529:WLU65529 WVM65529:WVQ65529 E131065:I131065 JA131065:JE131065 SW131065:TA131065 ACS131065:ACW131065 AMO131065:AMS131065 AWK131065:AWO131065 BGG131065:BGK131065 BQC131065:BQG131065 BZY131065:CAC131065 CJU131065:CJY131065 CTQ131065:CTU131065 DDM131065:DDQ131065 DNI131065:DNM131065 DXE131065:DXI131065 EHA131065:EHE131065 EQW131065:ERA131065 FAS131065:FAW131065 FKO131065:FKS131065 FUK131065:FUO131065 GEG131065:GEK131065 GOC131065:GOG131065 GXY131065:GYC131065 HHU131065:HHY131065 HRQ131065:HRU131065 IBM131065:IBQ131065 ILI131065:ILM131065 IVE131065:IVI131065 JFA131065:JFE131065 JOW131065:JPA131065 JYS131065:JYW131065 KIO131065:KIS131065 KSK131065:KSO131065 LCG131065:LCK131065 LMC131065:LMG131065 LVY131065:LWC131065 MFU131065:MFY131065 MPQ131065:MPU131065 MZM131065:MZQ131065 NJI131065:NJM131065 NTE131065:NTI131065 ODA131065:ODE131065 OMW131065:ONA131065 OWS131065:OWW131065 PGO131065:PGS131065 PQK131065:PQO131065 QAG131065:QAK131065 QKC131065:QKG131065 QTY131065:QUC131065 RDU131065:RDY131065 RNQ131065:RNU131065 RXM131065:RXQ131065 SHI131065:SHM131065 SRE131065:SRI131065 TBA131065:TBE131065 TKW131065:TLA131065 TUS131065:TUW131065 UEO131065:UES131065 UOK131065:UOO131065 UYG131065:UYK131065 VIC131065:VIG131065 VRY131065:VSC131065 WBU131065:WBY131065 WLQ131065:WLU131065 WVM131065:WVQ131065 E196601:I196601 JA196601:JE196601 SW196601:TA196601 ACS196601:ACW196601 AMO196601:AMS196601 AWK196601:AWO196601 BGG196601:BGK196601 BQC196601:BQG196601 BZY196601:CAC196601 CJU196601:CJY196601 CTQ196601:CTU196601 DDM196601:DDQ196601 DNI196601:DNM196601 DXE196601:DXI196601 EHA196601:EHE196601 EQW196601:ERA196601 FAS196601:FAW196601 FKO196601:FKS196601 FUK196601:FUO196601 GEG196601:GEK196601 GOC196601:GOG196601 GXY196601:GYC196601 HHU196601:HHY196601 HRQ196601:HRU196601 IBM196601:IBQ196601 ILI196601:ILM196601 IVE196601:IVI196601 JFA196601:JFE196601 JOW196601:JPA196601 JYS196601:JYW196601 KIO196601:KIS196601 KSK196601:KSO196601 LCG196601:LCK196601 LMC196601:LMG196601 LVY196601:LWC196601 MFU196601:MFY196601 MPQ196601:MPU196601 MZM196601:MZQ196601 NJI196601:NJM196601 NTE196601:NTI196601 ODA196601:ODE196601 OMW196601:ONA196601 OWS196601:OWW196601 PGO196601:PGS196601 PQK196601:PQO196601 QAG196601:QAK196601 QKC196601:QKG196601 QTY196601:QUC196601 RDU196601:RDY196601 RNQ196601:RNU196601 RXM196601:RXQ196601 SHI196601:SHM196601 SRE196601:SRI196601 TBA196601:TBE196601 TKW196601:TLA196601 TUS196601:TUW196601 UEO196601:UES196601 UOK196601:UOO196601 UYG196601:UYK196601 VIC196601:VIG196601 VRY196601:VSC196601 WBU196601:WBY196601 WLQ196601:WLU196601 WVM196601:WVQ196601 E262137:I262137 JA262137:JE262137 SW262137:TA262137 ACS262137:ACW262137 AMO262137:AMS262137 AWK262137:AWO262137 BGG262137:BGK262137 BQC262137:BQG262137 BZY262137:CAC262137 CJU262137:CJY262137 CTQ262137:CTU262137 DDM262137:DDQ262137 DNI262137:DNM262137 DXE262137:DXI262137 EHA262137:EHE262137 EQW262137:ERA262137 FAS262137:FAW262137 FKO262137:FKS262137 FUK262137:FUO262137 GEG262137:GEK262137 GOC262137:GOG262137 GXY262137:GYC262137 HHU262137:HHY262137 HRQ262137:HRU262137 IBM262137:IBQ262137 ILI262137:ILM262137 IVE262137:IVI262137 JFA262137:JFE262137 JOW262137:JPA262137 JYS262137:JYW262137 KIO262137:KIS262137 KSK262137:KSO262137 LCG262137:LCK262137 LMC262137:LMG262137 LVY262137:LWC262137 MFU262137:MFY262137 MPQ262137:MPU262137 MZM262137:MZQ262137 NJI262137:NJM262137 NTE262137:NTI262137 ODA262137:ODE262137 OMW262137:ONA262137 OWS262137:OWW262137 PGO262137:PGS262137 PQK262137:PQO262137 QAG262137:QAK262137 QKC262137:QKG262137 QTY262137:QUC262137 RDU262137:RDY262137 RNQ262137:RNU262137 RXM262137:RXQ262137 SHI262137:SHM262137 SRE262137:SRI262137 TBA262137:TBE262137 TKW262137:TLA262137 TUS262137:TUW262137 UEO262137:UES262137 UOK262137:UOO262137 UYG262137:UYK262137 VIC262137:VIG262137 VRY262137:VSC262137 WBU262137:WBY262137 WLQ262137:WLU262137 WVM262137:WVQ262137 E327673:I327673 JA327673:JE327673 SW327673:TA327673 ACS327673:ACW327673 AMO327673:AMS327673 AWK327673:AWO327673 BGG327673:BGK327673 BQC327673:BQG327673 BZY327673:CAC327673 CJU327673:CJY327673 CTQ327673:CTU327673 DDM327673:DDQ327673 DNI327673:DNM327673 DXE327673:DXI327673 EHA327673:EHE327673 EQW327673:ERA327673 FAS327673:FAW327673 FKO327673:FKS327673 FUK327673:FUO327673 GEG327673:GEK327673 GOC327673:GOG327673 GXY327673:GYC327673 HHU327673:HHY327673 HRQ327673:HRU327673 IBM327673:IBQ327673 ILI327673:ILM327673 IVE327673:IVI327673 JFA327673:JFE327673 JOW327673:JPA327673 JYS327673:JYW327673 KIO327673:KIS327673 KSK327673:KSO327673 LCG327673:LCK327673 LMC327673:LMG327673 LVY327673:LWC327673 MFU327673:MFY327673 MPQ327673:MPU327673 MZM327673:MZQ327673 NJI327673:NJM327673 NTE327673:NTI327673 ODA327673:ODE327673 OMW327673:ONA327673 OWS327673:OWW327673 PGO327673:PGS327673 PQK327673:PQO327673 QAG327673:QAK327673 QKC327673:QKG327673 QTY327673:QUC327673 RDU327673:RDY327673 RNQ327673:RNU327673 RXM327673:RXQ327673 SHI327673:SHM327673 SRE327673:SRI327673 TBA327673:TBE327673 TKW327673:TLA327673 TUS327673:TUW327673 UEO327673:UES327673 UOK327673:UOO327673 UYG327673:UYK327673 VIC327673:VIG327673 VRY327673:VSC327673 WBU327673:WBY327673 WLQ327673:WLU327673 WVM327673:WVQ327673 E393209:I393209 JA393209:JE393209 SW393209:TA393209 ACS393209:ACW393209 AMO393209:AMS393209 AWK393209:AWO393209 BGG393209:BGK393209 BQC393209:BQG393209 BZY393209:CAC393209 CJU393209:CJY393209 CTQ393209:CTU393209 DDM393209:DDQ393209 DNI393209:DNM393209 DXE393209:DXI393209 EHA393209:EHE393209 EQW393209:ERA393209 FAS393209:FAW393209 FKO393209:FKS393209 FUK393209:FUO393209 GEG393209:GEK393209 GOC393209:GOG393209 GXY393209:GYC393209 HHU393209:HHY393209 HRQ393209:HRU393209 IBM393209:IBQ393209 ILI393209:ILM393209 IVE393209:IVI393209 JFA393209:JFE393209 JOW393209:JPA393209 JYS393209:JYW393209 KIO393209:KIS393209 KSK393209:KSO393209 LCG393209:LCK393209 LMC393209:LMG393209 LVY393209:LWC393209 MFU393209:MFY393209 MPQ393209:MPU393209 MZM393209:MZQ393209 NJI393209:NJM393209 NTE393209:NTI393209 ODA393209:ODE393209 OMW393209:ONA393209 OWS393209:OWW393209 PGO393209:PGS393209 PQK393209:PQO393209 QAG393209:QAK393209 QKC393209:QKG393209 QTY393209:QUC393209 RDU393209:RDY393209 RNQ393209:RNU393209 RXM393209:RXQ393209 SHI393209:SHM393209 SRE393209:SRI393209 TBA393209:TBE393209 TKW393209:TLA393209 TUS393209:TUW393209 UEO393209:UES393209 UOK393209:UOO393209 UYG393209:UYK393209 VIC393209:VIG393209 VRY393209:VSC393209 WBU393209:WBY393209 WLQ393209:WLU393209 WVM393209:WVQ393209 E458745:I458745 JA458745:JE458745 SW458745:TA458745 ACS458745:ACW458745 AMO458745:AMS458745 AWK458745:AWO458745 BGG458745:BGK458745 BQC458745:BQG458745 BZY458745:CAC458745 CJU458745:CJY458745 CTQ458745:CTU458745 DDM458745:DDQ458745 DNI458745:DNM458745 DXE458745:DXI458745 EHA458745:EHE458745 EQW458745:ERA458745 FAS458745:FAW458745 FKO458745:FKS458745 FUK458745:FUO458745 GEG458745:GEK458745 GOC458745:GOG458745 GXY458745:GYC458745 HHU458745:HHY458745 HRQ458745:HRU458745 IBM458745:IBQ458745 ILI458745:ILM458745 IVE458745:IVI458745 JFA458745:JFE458745 JOW458745:JPA458745 JYS458745:JYW458745 KIO458745:KIS458745 KSK458745:KSO458745 LCG458745:LCK458745 LMC458745:LMG458745 LVY458745:LWC458745 MFU458745:MFY458745 MPQ458745:MPU458745 MZM458745:MZQ458745 NJI458745:NJM458745 NTE458745:NTI458745 ODA458745:ODE458745 OMW458745:ONA458745 OWS458745:OWW458745 PGO458745:PGS458745 PQK458745:PQO458745 QAG458745:QAK458745 QKC458745:QKG458745 QTY458745:QUC458745 RDU458745:RDY458745 RNQ458745:RNU458745 RXM458745:RXQ458745 SHI458745:SHM458745 SRE458745:SRI458745 TBA458745:TBE458745 TKW458745:TLA458745 TUS458745:TUW458745 UEO458745:UES458745 UOK458745:UOO458745 UYG458745:UYK458745 VIC458745:VIG458745 VRY458745:VSC458745 WBU458745:WBY458745 WLQ458745:WLU458745 WVM458745:WVQ458745 E524281:I524281 JA524281:JE524281 SW524281:TA524281 ACS524281:ACW524281 AMO524281:AMS524281 AWK524281:AWO524281 BGG524281:BGK524281 BQC524281:BQG524281 BZY524281:CAC524281 CJU524281:CJY524281 CTQ524281:CTU524281 DDM524281:DDQ524281 DNI524281:DNM524281 DXE524281:DXI524281 EHA524281:EHE524281 EQW524281:ERA524281 FAS524281:FAW524281 FKO524281:FKS524281 FUK524281:FUO524281 GEG524281:GEK524281 GOC524281:GOG524281 GXY524281:GYC524281 HHU524281:HHY524281 HRQ524281:HRU524281 IBM524281:IBQ524281 ILI524281:ILM524281 IVE524281:IVI524281 JFA524281:JFE524281 JOW524281:JPA524281 JYS524281:JYW524281 KIO524281:KIS524281 KSK524281:KSO524281 LCG524281:LCK524281 LMC524281:LMG524281 LVY524281:LWC524281 MFU524281:MFY524281 MPQ524281:MPU524281 MZM524281:MZQ524281 NJI524281:NJM524281 NTE524281:NTI524281 ODA524281:ODE524281 OMW524281:ONA524281 OWS524281:OWW524281 PGO524281:PGS524281 PQK524281:PQO524281 QAG524281:QAK524281 QKC524281:QKG524281 QTY524281:QUC524281 RDU524281:RDY524281 RNQ524281:RNU524281 RXM524281:RXQ524281 SHI524281:SHM524281 SRE524281:SRI524281 TBA524281:TBE524281 TKW524281:TLA524281 TUS524281:TUW524281 UEO524281:UES524281 UOK524281:UOO524281 UYG524281:UYK524281 VIC524281:VIG524281 VRY524281:VSC524281 WBU524281:WBY524281 WLQ524281:WLU524281 WVM524281:WVQ524281 E589817:I589817 JA589817:JE589817 SW589817:TA589817 ACS589817:ACW589817 AMO589817:AMS589817 AWK589817:AWO589817 BGG589817:BGK589817 BQC589817:BQG589817 BZY589817:CAC589817 CJU589817:CJY589817 CTQ589817:CTU589817 DDM589817:DDQ589817 DNI589817:DNM589817 DXE589817:DXI589817 EHA589817:EHE589817 EQW589817:ERA589817 FAS589817:FAW589817 FKO589817:FKS589817 FUK589817:FUO589817 GEG589817:GEK589817 GOC589817:GOG589817 GXY589817:GYC589817 HHU589817:HHY589817 HRQ589817:HRU589817 IBM589817:IBQ589817 ILI589817:ILM589817 IVE589817:IVI589817 JFA589817:JFE589817 JOW589817:JPA589817 JYS589817:JYW589817 KIO589817:KIS589817 KSK589817:KSO589817 LCG589817:LCK589817 LMC589817:LMG589817 LVY589817:LWC589817 MFU589817:MFY589817 MPQ589817:MPU589817 MZM589817:MZQ589817 NJI589817:NJM589817 NTE589817:NTI589817 ODA589817:ODE589817 OMW589817:ONA589817 OWS589817:OWW589817 PGO589817:PGS589817 PQK589817:PQO589817 QAG589817:QAK589817 QKC589817:QKG589817 QTY589817:QUC589817 RDU589817:RDY589817 RNQ589817:RNU589817 RXM589817:RXQ589817 SHI589817:SHM589817 SRE589817:SRI589817 TBA589817:TBE589817 TKW589817:TLA589817 TUS589817:TUW589817 UEO589817:UES589817 UOK589817:UOO589817 UYG589817:UYK589817 VIC589817:VIG589817 VRY589817:VSC589817 WBU589817:WBY589817 WLQ589817:WLU589817 WVM589817:WVQ589817 E655353:I655353 JA655353:JE655353 SW655353:TA655353 ACS655353:ACW655353 AMO655353:AMS655353 AWK655353:AWO655353 BGG655353:BGK655353 BQC655353:BQG655353 BZY655353:CAC655353 CJU655353:CJY655353 CTQ655353:CTU655353 DDM655353:DDQ655353 DNI655353:DNM655353 DXE655353:DXI655353 EHA655353:EHE655353 EQW655353:ERA655353 FAS655353:FAW655353 FKO655353:FKS655353 FUK655353:FUO655353 GEG655353:GEK655353 GOC655353:GOG655353 GXY655353:GYC655353 HHU655353:HHY655353 HRQ655353:HRU655353 IBM655353:IBQ655353 ILI655353:ILM655353 IVE655353:IVI655353 JFA655353:JFE655353 JOW655353:JPA655353 JYS655353:JYW655353 KIO655353:KIS655353 KSK655353:KSO655353 LCG655353:LCK655353 LMC655353:LMG655353 LVY655353:LWC655353 MFU655353:MFY655353 MPQ655353:MPU655353 MZM655353:MZQ655353 NJI655353:NJM655353 NTE655353:NTI655353 ODA655353:ODE655353 OMW655353:ONA655353 OWS655353:OWW655353 PGO655353:PGS655353 PQK655353:PQO655353 QAG655353:QAK655353 QKC655353:QKG655353 QTY655353:QUC655353 RDU655353:RDY655353 RNQ655353:RNU655353 RXM655353:RXQ655353 SHI655353:SHM655353 SRE655353:SRI655353 TBA655353:TBE655353 TKW655353:TLA655353 TUS655353:TUW655353 UEO655353:UES655353 UOK655353:UOO655353 UYG655353:UYK655353 VIC655353:VIG655353 VRY655353:VSC655353 WBU655353:WBY655353 WLQ655353:WLU655353 WVM655353:WVQ655353 E720889:I720889 JA720889:JE720889 SW720889:TA720889 ACS720889:ACW720889 AMO720889:AMS720889 AWK720889:AWO720889 BGG720889:BGK720889 BQC720889:BQG720889 BZY720889:CAC720889 CJU720889:CJY720889 CTQ720889:CTU720889 DDM720889:DDQ720889 DNI720889:DNM720889 DXE720889:DXI720889 EHA720889:EHE720889 EQW720889:ERA720889 FAS720889:FAW720889 FKO720889:FKS720889 FUK720889:FUO720889 GEG720889:GEK720889 GOC720889:GOG720889 GXY720889:GYC720889 HHU720889:HHY720889 HRQ720889:HRU720889 IBM720889:IBQ720889 ILI720889:ILM720889 IVE720889:IVI720889 JFA720889:JFE720889 JOW720889:JPA720889 JYS720889:JYW720889 KIO720889:KIS720889 KSK720889:KSO720889 LCG720889:LCK720889 LMC720889:LMG720889 LVY720889:LWC720889 MFU720889:MFY720889 MPQ720889:MPU720889 MZM720889:MZQ720889 NJI720889:NJM720889 NTE720889:NTI720889 ODA720889:ODE720889 OMW720889:ONA720889 OWS720889:OWW720889 PGO720889:PGS720889 PQK720889:PQO720889 QAG720889:QAK720889 QKC720889:QKG720889 QTY720889:QUC720889 RDU720889:RDY720889 RNQ720889:RNU720889 RXM720889:RXQ720889 SHI720889:SHM720889 SRE720889:SRI720889 TBA720889:TBE720889 TKW720889:TLA720889 TUS720889:TUW720889 UEO720889:UES720889 UOK720889:UOO720889 UYG720889:UYK720889 VIC720889:VIG720889 VRY720889:VSC720889 WBU720889:WBY720889 WLQ720889:WLU720889 WVM720889:WVQ720889 E786425:I786425 JA786425:JE786425 SW786425:TA786425 ACS786425:ACW786425 AMO786425:AMS786425 AWK786425:AWO786425 BGG786425:BGK786425 BQC786425:BQG786425 BZY786425:CAC786425 CJU786425:CJY786425 CTQ786425:CTU786425 DDM786425:DDQ786425 DNI786425:DNM786425 DXE786425:DXI786425 EHA786425:EHE786425 EQW786425:ERA786425 FAS786425:FAW786425 FKO786425:FKS786425 FUK786425:FUO786425 GEG786425:GEK786425 GOC786425:GOG786425 GXY786425:GYC786425 HHU786425:HHY786425 HRQ786425:HRU786425 IBM786425:IBQ786425 ILI786425:ILM786425 IVE786425:IVI786425 JFA786425:JFE786425 JOW786425:JPA786425 JYS786425:JYW786425 KIO786425:KIS786425 KSK786425:KSO786425 LCG786425:LCK786425 LMC786425:LMG786425 LVY786425:LWC786425 MFU786425:MFY786425 MPQ786425:MPU786425 MZM786425:MZQ786425 NJI786425:NJM786425 NTE786425:NTI786425 ODA786425:ODE786425 OMW786425:ONA786425 OWS786425:OWW786425 PGO786425:PGS786425 PQK786425:PQO786425 QAG786425:QAK786425 QKC786425:QKG786425 QTY786425:QUC786425 RDU786425:RDY786425 RNQ786425:RNU786425 RXM786425:RXQ786425 SHI786425:SHM786425 SRE786425:SRI786425 TBA786425:TBE786425 TKW786425:TLA786425 TUS786425:TUW786425 UEO786425:UES786425 UOK786425:UOO786425 UYG786425:UYK786425 VIC786425:VIG786425 VRY786425:VSC786425 WBU786425:WBY786425 WLQ786425:WLU786425 WVM786425:WVQ786425 E851961:I851961 JA851961:JE851961 SW851961:TA851961 ACS851961:ACW851961 AMO851961:AMS851961 AWK851961:AWO851961 BGG851961:BGK851961 BQC851961:BQG851961 BZY851961:CAC851961 CJU851961:CJY851961 CTQ851961:CTU851961 DDM851961:DDQ851961 DNI851961:DNM851961 DXE851961:DXI851961 EHA851961:EHE851961 EQW851961:ERA851961 FAS851961:FAW851961 FKO851961:FKS851961 FUK851961:FUO851961 GEG851961:GEK851961 GOC851961:GOG851961 GXY851961:GYC851961 HHU851961:HHY851961 HRQ851961:HRU851961 IBM851961:IBQ851961 ILI851961:ILM851961 IVE851961:IVI851961 JFA851961:JFE851961 JOW851961:JPA851961 JYS851961:JYW851961 KIO851961:KIS851961 KSK851961:KSO851961 LCG851961:LCK851961 LMC851961:LMG851961 LVY851961:LWC851961 MFU851961:MFY851961 MPQ851961:MPU851961 MZM851961:MZQ851961 NJI851961:NJM851961 NTE851961:NTI851961 ODA851961:ODE851961 OMW851961:ONA851961 OWS851961:OWW851961 PGO851961:PGS851961 PQK851961:PQO851961 QAG851961:QAK851961 QKC851961:QKG851961 QTY851961:QUC851961 RDU851961:RDY851961 RNQ851961:RNU851961 RXM851961:RXQ851961 SHI851961:SHM851961 SRE851961:SRI851961 TBA851961:TBE851961 TKW851961:TLA851961 TUS851961:TUW851961 UEO851961:UES851961 UOK851961:UOO851961 UYG851961:UYK851961 VIC851961:VIG851961 VRY851961:VSC851961 WBU851961:WBY851961 WLQ851961:WLU851961 WVM851961:WVQ851961 E917497:I917497 JA917497:JE917497 SW917497:TA917497 ACS917497:ACW917497 AMO917497:AMS917497 AWK917497:AWO917497 BGG917497:BGK917497 BQC917497:BQG917497 BZY917497:CAC917497 CJU917497:CJY917497 CTQ917497:CTU917497 DDM917497:DDQ917497 DNI917497:DNM917497 DXE917497:DXI917497 EHA917497:EHE917497 EQW917497:ERA917497 FAS917497:FAW917497 FKO917497:FKS917497 FUK917497:FUO917497 GEG917497:GEK917497 GOC917497:GOG917497 GXY917497:GYC917497 HHU917497:HHY917497 HRQ917497:HRU917497 IBM917497:IBQ917497 ILI917497:ILM917497 IVE917497:IVI917497 JFA917497:JFE917497 JOW917497:JPA917497 JYS917497:JYW917497 KIO917497:KIS917497 KSK917497:KSO917497 LCG917497:LCK917497 LMC917497:LMG917497 LVY917497:LWC917497 MFU917497:MFY917497 MPQ917497:MPU917497 MZM917497:MZQ917497 NJI917497:NJM917497 NTE917497:NTI917497 ODA917497:ODE917497 OMW917497:ONA917497 OWS917497:OWW917497 PGO917497:PGS917497 PQK917497:PQO917497 QAG917497:QAK917497 QKC917497:QKG917497 QTY917497:QUC917497 RDU917497:RDY917497 RNQ917497:RNU917497 RXM917497:RXQ917497 SHI917497:SHM917497 SRE917497:SRI917497 TBA917497:TBE917497 TKW917497:TLA917497 TUS917497:TUW917497 UEO917497:UES917497 UOK917497:UOO917497 UYG917497:UYK917497 VIC917497:VIG917497 VRY917497:VSC917497 WBU917497:WBY917497 WLQ917497:WLU917497 WVM917497:WVQ917497 E983033:I983033 JA983033:JE983033 SW983033:TA983033 ACS983033:ACW983033 AMO983033:AMS983033 AWK983033:AWO983033 BGG983033:BGK983033 BQC983033:BQG983033 BZY983033:CAC983033 CJU983033:CJY983033 CTQ983033:CTU983033 DDM983033:DDQ983033 DNI983033:DNM983033 DXE983033:DXI983033 EHA983033:EHE983033 EQW983033:ERA983033 FAS983033:FAW983033 FKO983033:FKS983033 FUK983033:FUO983033 GEG983033:GEK983033 GOC983033:GOG983033 GXY983033:GYC983033 HHU983033:HHY983033 HRQ983033:HRU983033 IBM983033:IBQ983033 ILI983033:ILM983033 IVE983033:IVI983033 JFA983033:JFE983033 JOW983033:JPA983033 JYS983033:JYW983033 KIO983033:KIS983033 KSK983033:KSO983033 LCG983033:LCK983033 LMC983033:LMG983033 LVY983033:LWC983033 MFU983033:MFY983033 MPQ983033:MPU983033 MZM983033:MZQ983033 NJI983033:NJM983033 NTE983033:NTI983033 ODA983033:ODE983033 OMW983033:ONA983033 OWS983033:OWW983033 PGO983033:PGS983033 PQK983033:PQO983033 QAG983033:QAK983033 QKC983033:QKG983033 QTY983033:QUC983033 RDU983033:RDY983033 RNQ983033:RNU983033 RXM983033:RXQ983033 SHI983033:SHM983033 SRE983033:SRI983033 TBA983033:TBE983033 TKW983033:TLA983033 TUS983033:TUW983033 UEO983033:UES983033 UOK983033:UOO983033 UYG983033:UYK983033 VIC983033:VIG983033 VRY983033:VSC983033 WBU983033:WBY983033 WLQ983033:WLU983033 WVM983033:WVQ983033 I65539:I65543 JE65539:JE65543 TA65539:TA65543 ACW65539:ACW65543 AMS65539:AMS65543 AWO65539:AWO65543 BGK65539:BGK65543 BQG65539:BQG65543 CAC65539:CAC65543 CJY65539:CJY65543 CTU65539:CTU65543 DDQ65539:DDQ65543 DNM65539:DNM65543 DXI65539:DXI65543 EHE65539:EHE65543 ERA65539:ERA65543 FAW65539:FAW65543 FKS65539:FKS65543 FUO65539:FUO65543 GEK65539:GEK65543 GOG65539:GOG65543 GYC65539:GYC65543 HHY65539:HHY65543 HRU65539:HRU65543 IBQ65539:IBQ65543 ILM65539:ILM65543 IVI65539:IVI65543 JFE65539:JFE65543 JPA65539:JPA65543 JYW65539:JYW65543 KIS65539:KIS65543 KSO65539:KSO65543 LCK65539:LCK65543 LMG65539:LMG65543 LWC65539:LWC65543 MFY65539:MFY65543 MPU65539:MPU65543 MZQ65539:MZQ65543 NJM65539:NJM65543 NTI65539:NTI65543 ODE65539:ODE65543 ONA65539:ONA65543 OWW65539:OWW65543 PGS65539:PGS65543 PQO65539:PQO65543 QAK65539:QAK65543 QKG65539:QKG65543 QUC65539:QUC65543 RDY65539:RDY65543 RNU65539:RNU65543 RXQ65539:RXQ65543 SHM65539:SHM65543 SRI65539:SRI65543 TBE65539:TBE65543 TLA65539:TLA65543 TUW65539:TUW65543 UES65539:UES65543 UOO65539:UOO65543 UYK65539:UYK65543 VIG65539:VIG65543 VSC65539:VSC65543 WBY65539:WBY65543 WLU65539:WLU65543 WVQ65539:WVQ65543 I131075:I131079 JE131075:JE131079 TA131075:TA131079 ACW131075:ACW131079 AMS131075:AMS131079 AWO131075:AWO131079 BGK131075:BGK131079 BQG131075:BQG131079 CAC131075:CAC131079 CJY131075:CJY131079 CTU131075:CTU131079 DDQ131075:DDQ131079 DNM131075:DNM131079 DXI131075:DXI131079 EHE131075:EHE131079 ERA131075:ERA131079 FAW131075:FAW131079 FKS131075:FKS131079 FUO131075:FUO131079 GEK131075:GEK131079 GOG131075:GOG131079 GYC131075:GYC131079 HHY131075:HHY131079 HRU131075:HRU131079 IBQ131075:IBQ131079 ILM131075:ILM131079 IVI131075:IVI131079 JFE131075:JFE131079 JPA131075:JPA131079 JYW131075:JYW131079 KIS131075:KIS131079 KSO131075:KSO131079 LCK131075:LCK131079 LMG131075:LMG131079 LWC131075:LWC131079 MFY131075:MFY131079 MPU131075:MPU131079 MZQ131075:MZQ131079 NJM131075:NJM131079 NTI131075:NTI131079 ODE131075:ODE131079 ONA131075:ONA131079 OWW131075:OWW131079 PGS131075:PGS131079 PQO131075:PQO131079 QAK131075:QAK131079 QKG131075:QKG131079 QUC131075:QUC131079 RDY131075:RDY131079 RNU131075:RNU131079 RXQ131075:RXQ131079 SHM131075:SHM131079 SRI131075:SRI131079 TBE131075:TBE131079 TLA131075:TLA131079 TUW131075:TUW131079 UES131075:UES131079 UOO131075:UOO131079 UYK131075:UYK131079 VIG131075:VIG131079 VSC131075:VSC131079 WBY131075:WBY131079 WLU131075:WLU131079 WVQ131075:WVQ131079 I196611:I196615 JE196611:JE196615 TA196611:TA196615 ACW196611:ACW196615 AMS196611:AMS196615 AWO196611:AWO196615 BGK196611:BGK196615 BQG196611:BQG196615 CAC196611:CAC196615 CJY196611:CJY196615 CTU196611:CTU196615 DDQ196611:DDQ196615 DNM196611:DNM196615 DXI196611:DXI196615 EHE196611:EHE196615 ERA196611:ERA196615 FAW196611:FAW196615 FKS196611:FKS196615 FUO196611:FUO196615 GEK196611:GEK196615 GOG196611:GOG196615 GYC196611:GYC196615 HHY196611:HHY196615 HRU196611:HRU196615 IBQ196611:IBQ196615 ILM196611:ILM196615 IVI196611:IVI196615 JFE196611:JFE196615 JPA196611:JPA196615 JYW196611:JYW196615 KIS196611:KIS196615 KSO196611:KSO196615 LCK196611:LCK196615 LMG196611:LMG196615 LWC196611:LWC196615 MFY196611:MFY196615 MPU196611:MPU196615 MZQ196611:MZQ196615 NJM196611:NJM196615 NTI196611:NTI196615 ODE196611:ODE196615 ONA196611:ONA196615 OWW196611:OWW196615 PGS196611:PGS196615 PQO196611:PQO196615 QAK196611:QAK196615 QKG196611:QKG196615 QUC196611:QUC196615 RDY196611:RDY196615 RNU196611:RNU196615 RXQ196611:RXQ196615 SHM196611:SHM196615 SRI196611:SRI196615 TBE196611:TBE196615 TLA196611:TLA196615 TUW196611:TUW196615 UES196611:UES196615 UOO196611:UOO196615 UYK196611:UYK196615 VIG196611:VIG196615 VSC196611:VSC196615 WBY196611:WBY196615 WLU196611:WLU196615 WVQ196611:WVQ196615 I262147:I262151 JE262147:JE262151 TA262147:TA262151 ACW262147:ACW262151 AMS262147:AMS262151 AWO262147:AWO262151 BGK262147:BGK262151 BQG262147:BQG262151 CAC262147:CAC262151 CJY262147:CJY262151 CTU262147:CTU262151 DDQ262147:DDQ262151 DNM262147:DNM262151 DXI262147:DXI262151 EHE262147:EHE262151 ERA262147:ERA262151 FAW262147:FAW262151 FKS262147:FKS262151 FUO262147:FUO262151 GEK262147:GEK262151 GOG262147:GOG262151 GYC262147:GYC262151 HHY262147:HHY262151 HRU262147:HRU262151 IBQ262147:IBQ262151 ILM262147:ILM262151 IVI262147:IVI262151 JFE262147:JFE262151 JPA262147:JPA262151 JYW262147:JYW262151 KIS262147:KIS262151 KSO262147:KSO262151 LCK262147:LCK262151 LMG262147:LMG262151 LWC262147:LWC262151 MFY262147:MFY262151 MPU262147:MPU262151 MZQ262147:MZQ262151 NJM262147:NJM262151 NTI262147:NTI262151 ODE262147:ODE262151 ONA262147:ONA262151 OWW262147:OWW262151 PGS262147:PGS262151 PQO262147:PQO262151 QAK262147:QAK262151 QKG262147:QKG262151 QUC262147:QUC262151 RDY262147:RDY262151 RNU262147:RNU262151 RXQ262147:RXQ262151 SHM262147:SHM262151 SRI262147:SRI262151 TBE262147:TBE262151 TLA262147:TLA262151 TUW262147:TUW262151 UES262147:UES262151 UOO262147:UOO262151 UYK262147:UYK262151 VIG262147:VIG262151 VSC262147:VSC262151 WBY262147:WBY262151 WLU262147:WLU262151 WVQ262147:WVQ262151 I327683:I327687 JE327683:JE327687 TA327683:TA327687 ACW327683:ACW327687 AMS327683:AMS327687 AWO327683:AWO327687 BGK327683:BGK327687 BQG327683:BQG327687 CAC327683:CAC327687 CJY327683:CJY327687 CTU327683:CTU327687 DDQ327683:DDQ327687 DNM327683:DNM327687 DXI327683:DXI327687 EHE327683:EHE327687 ERA327683:ERA327687 FAW327683:FAW327687 FKS327683:FKS327687 FUO327683:FUO327687 GEK327683:GEK327687 GOG327683:GOG327687 GYC327683:GYC327687 HHY327683:HHY327687 HRU327683:HRU327687 IBQ327683:IBQ327687 ILM327683:ILM327687 IVI327683:IVI327687 JFE327683:JFE327687 JPA327683:JPA327687 JYW327683:JYW327687 KIS327683:KIS327687 KSO327683:KSO327687 LCK327683:LCK327687 LMG327683:LMG327687 LWC327683:LWC327687 MFY327683:MFY327687 MPU327683:MPU327687 MZQ327683:MZQ327687 NJM327683:NJM327687 NTI327683:NTI327687 ODE327683:ODE327687 ONA327683:ONA327687 OWW327683:OWW327687 PGS327683:PGS327687 PQO327683:PQO327687 QAK327683:QAK327687 QKG327683:QKG327687 QUC327683:QUC327687 RDY327683:RDY327687 RNU327683:RNU327687 RXQ327683:RXQ327687 SHM327683:SHM327687 SRI327683:SRI327687 TBE327683:TBE327687 TLA327683:TLA327687 TUW327683:TUW327687 UES327683:UES327687 UOO327683:UOO327687 UYK327683:UYK327687 VIG327683:VIG327687 VSC327683:VSC327687 WBY327683:WBY327687 WLU327683:WLU327687 WVQ327683:WVQ327687 I393219:I393223 JE393219:JE393223 TA393219:TA393223 ACW393219:ACW393223 AMS393219:AMS393223 AWO393219:AWO393223 BGK393219:BGK393223 BQG393219:BQG393223 CAC393219:CAC393223 CJY393219:CJY393223 CTU393219:CTU393223 DDQ393219:DDQ393223 DNM393219:DNM393223 DXI393219:DXI393223 EHE393219:EHE393223 ERA393219:ERA393223 FAW393219:FAW393223 FKS393219:FKS393223 FUO393219:FUO393223 GEK393219:GEK393223 GOG393219:GOG393223 GYC393219:GYC393223 HHY393219:HHY393223 HRU393219:HRU393223 IBQ393219:IBQ393223 ILM393219:ILM393223 IVI393219:IVI393223 JFE393219:JFE393223 JPA393219:JPA393223 JYW393219:JYW393223 KIS393219:KIS393223 KSO393219:KSO393223 LCK393219:LCK393223 LMG393219:LMG393223 LWC393219:LWC393223 MFY393219:MFY393223 MPU393219:MPU393223 MZQ393219:MZQ393223 NJM393219:NJM393223 NTI393219:NTI393223 ODE393219:ODE393223 ONA393219:ONA393223 OWW393219:OWW393223 PGS393219:PGS393223 PQO393219:PQO393223 QAK393219:QAK393223 QKG393219:QKG393223 QUC393219:QUC393223 RDY393219:RDY393223 RNU393219:RNU393223 RXQ393219:RXQ393223 SHM393219:SHM393223 SRI393219:SRI393223 TBE393219:TBE393223 TLA393219:TLA393223 TUW393219:TUW393223 UES393219:UES393223 UOO393219:UOO393223 UYK393219:UYK393223 VIG393219:VIG393223 VSC393219:VSC393223 WBY393219:WBY393223 WLU393219:WLU393223 WVQ393219:WVQ393223 I458755:I458759 JE458755:JE458759 TA458755:TA458759 ACW458755:ACW458759 AMS458755:AMS458759 AWO458755:AWO458759 BGK458755:BGK458759 BQG458755:BQG458759 CAC458755:CAC458759 CJY458755:CJY458759 CTU458755:CTU458759 DDQ458755:DDQ458759 DNM458755:DNM458759 DXI458755:DXI458759 EHE458755:EHE458759 ERA458755:ERA458759 FAW458755:FAW458759 FKS458755:FKS458759 FUO458755:FUO458759 GEK458755:GEK458759 GOG458755:GOG458759 GYC458755:GYC458759 HHY458755:HHY458759 HRU458755:HRU458759 IBQ458755:IBQ458759 ILM458755:ILM458759 IVI458755:IVI458759 JFE458755:JFE458759 JPA458755:JPA458759 JYW458755:JYW458759 KIS458755:KIS458759 KSO458755:KSO458759 LCK458755:LCK458759 LMG458755:LMG458759 LWC458755:LWC458759 MFY458755:MFY458759 MPU458755:MPU458759 MZQ458755:MZQ458759 NJM458755:NJM458759 NTI458755:NTI458759 ODE458755:ODE458759 ONA458755:ONA458759 OWW458755:OWW458759 PGS458755:PGS458759 PQO458755:PQO458759 QAK458755:QAK458759 QKG458755:QKG458759 QUC458755:QUC458759 RDY458755:RDY458759 RNU458755:RNU458759 RXQ458755:RXQ458759 SHM458755:SHM458759 SRI458755:SRI458759 TBE458755:TBE458759 TLA458755:TLA458759 TUW458755:TUW458759 UES458755:UES458759 UOO458755:UOO458759 UYK458755:UYK458759 VIG458755:VIG458759 VSC458755:VSC458759 WBY458755:WBY458759 WLU458755:WLU458759 WVQ458755:WVQ458759 I524291:I524295 JE524291:JE524295 TA524291:TA524295 ACW524291:ACW524295 AMS524291:AMS524295 AWO524291:AWO524295 BGK524291:BGK524295 BQG524291:BQG524295 CAC524291:CAC524295 CJY524291:CJY524295 CTU524291:CTU524295 DDQ524291:DDQ524295 DNM524291:DNM524295 DXI524291:DXI524295 EHE524291:EHE524295 ERA524291:ERA524295 FAW524291:FAW524295 FKS524291:FKS524295 FUO524291:FUO524295 GEK524291:GEK524295 GOG524291:GOG524295 GYC524291:GYC524295 HHY524291:HHY524295 HRU524291:HRU524295 IBQ524291:IBQ524295 ILM524291:ILM524295 IVI524291:IVI524295 JFE524291:JFE524295 JPA524291:JPA524295 JYW524291:JYW524295 KIS524291:KIS524295 KSO524291:KSO524295 LCK524291:LCK524295 LMG524291:LMG524295 LWC524291:LWC524295 MFY524291:MFY524295 MPU524291:MPU524295 MZQ524291:MZQ524295 NJM524291:NJM524295 NTI524291:NTI524295 ODE524291:ODE524295 ONA524291:ONA524295 OWW524291:OWW524295 PGS524291:PGS524295 PQO524291:PQO524295 QAK524291:QAK524295 QKG524291:QKG524295 QUC524291:QUC524295 RDY524291:RDY524295 RNU524291:RNU524295 RXQ524291:RXQ524295 SHM524291:SHM524295 SRI524291:SRI524295 TBE524291:TBE524295 TLA524291:TLA524295 TUW524291:TUW524295 UES524291:UES524295 UOO524291:UOO524295 UYK524291:UYK524295 VIG524291:VIG524295 VSC524291:VSC524295 WBY524291:WBY524295 WLU524291:WLU524295 WVQ524291:WVQ524295 I589827:I589831 JE589827:JE589831 TA589827:TA589831 ACW589827:ACW589831 AMS589827:AMS589831 AWO589827:AWO589831 BGK589827:BGK589831 BQG589827:BQG589831 CAC589827:CAC589831 CJY589827:CJY589831 CTU589827:CTU589831 DDQ589827:DDQ589831 DNM589827:DNM589831 DXI589827:DXI589831 EHE589827:EHE589831 ERA589827:ERA589831 FAW589827:FAW589831 FKS589827:FKS589831 FUO589827:FUO589831 GEK589827:GEK589831 GOG589827:GOG589831 GYC589827:GYC589831 HHY589827:HHY589831 HRU589827:HRU589831 IBQ589827:IBQ589831 ILM589827:ILM589831 IVI589827:IVI589831 JFE589827:JFE589831 JPA589827:JPA589831 JYW589827:JYW589831 KIS589827:KIS589831 KSO589827:KSO589831 LCK589827:LCK589831 LMG589827:LMG589831 LWC589827:LWC589831 MFY589827:MFY589831 MPU589827:MPU589831 MZQ589827:MZQ589831 NJM589827:NJM589831 NTI589827:NTI589831 ODE589827:ODE589831 ONA589827:ONA589831 OWW589827:OWW589831 PGS589827:PGS589831 PQO589827:PQO589831 QAK589827:QAK589831 QKG589827:QKG589831 QUC589827:QUC589831 RDY589827:RDY589831 RNU589827:RNU589831 RXQ589827:RXQ589831 SHM589827:SHM589831 SRI589827:SRI589831 TBE589827:TBE589831 TLA589827:TLA589831 TUW589827:TUW589831 UES589827:UES589831 UOO589827:UOO589831 UYK589827:UYK589831 VIG589827:VIG589831 VSC589827:VSC589831 WBY589827:WBY589831 WLU589827:WLU589831 WVQ589827:WVQ589831 I655363:I655367 JE655363:JE655367 TA655363:TA655367 ACW655363:ACW655367 AMS655363:AMS655367 AWO655363:AWO655367 BGK655363:BGK655367 BQG655363:BQG655367 CAC655363:CAC655367 CJY655363:CJY655367 CTU655363:CTU655367 DDQ655363:DDQ655367 DNM655363:DNM655367 DXI655363:DXI655367 EHE655363:EHE655367 ERA655363:ERA655367 FAW655363:FAW655367 FKS655363:FKS655367 FUO655363:FUO655367 GEK655363:GEK655367 GOG655363:GOG655367 GYC655363:GYC655367 HHY655363:HHY655367 HRU655363:HRU655367 IBQ655363:IBQ655367 ILM655363:ILM655367 IVI655363:IVI655367 JFE655363:JFE655367 JPA655363:JPA655367 JYW655363:JYW655367 KIS655363:KIS655367 KSO655363:KSO655367 LCK655363:LCK655367 LMG655363:LMG655367 LWC655363:LWC655367 MFY655363:MFY655367 MPU655363:MPU655367 MZQ655363:MZQ655367 NJM655363:NJM655367 NTI655363:NTI655367 ODE655363:ODE655367 ONA655363:ONA655367 OWW655363:OWW655367 PGS655363:PGS655367 PQO655363:PQO655367 QAK655363:QAK655367 QKG655363:QKG655367 QUC655363:QUC655367 RDY655363:RDY655367 RNU655363:RNU655367 RXQ655363:RXQ655367 SHM655363:SHM655367 SRI655363:SRI655367 TBE655363:TBE655367 TLA655363:TLA655367 TUW655363:TUW655367 UES655363:UES655367 UOO655363:UOO655367 UYK655363:UYK655367 VIG655363:VIG655367 VSC655363:VSC655367 WBY655363:WBY655367 WLU655363:WLU655367 WVQ655363:WVQ655367 I720899:I720903 JE720899:JE720903 TA720899:TA720903 ACW720899:ACW720903 AMS720899:AMS720903 AWO720899:AWO720903 BGK720899:BGK720903 BQG720899:BQG720903 CAC720899:CAC720903 CJY720899:CJY720903 CTU720899:CTU720903 DDQ720899:DDQ720903 DNM720899:DNM720903 DXI720899:DXI720903 EHE720899:EHE720903 ERA720899:ERA720903 FAW720899:FAW720903 FKS720899:FKS720903 FUO720899:FUO720903 GEK720899:GEK720903 GOG720899:GOG720903 GYC720899:GYC720903 HHY720899:HHY720903 HRU720899:HRU720903 IBQ720899:IBQ720903 ILM720899:ILM720903 IVI720899:IVI720903 JFE720899:JFE720903 JPA720899:JPA720903 JYW720899:JYW720903 KIS720899:KIS720903 KSO720899:KSO720903 LCK720899:LCK720903 LMG720899:LMG720903 LWC720899:LWC720903 MFY720899:MFY720903 MPU720899:MPU720903 MZQ720899:MZQ720903 NJM720899:NJM720903 NTI720899:NTI720903 ODE720899:ODE720903 ONA720899:ONA720903 OWW720899:OWW720903 PGS720899:PGS720903 PQO720899:PQO720903 QAK720899:QAK720903 QKG720899:QKG720903 QUC720899:QUC720903 RDY720899:RDY720903 RNU720899:RNU720903 RXQ720899:RXQ720903 SHM720899:SHM720903 SRI720899:SRI720903 TBE720899:TBE720903 TLA720899:TLA720903 TUW720899:TUW720903 UES720899:UES720903 UOO720899:UOO720903 UYK720899:UYK720903 VIG720899:VIG720903 VSC720899:VSC720903 WBY720899:WBY720903 WLU720899:WLU720903 WVQ720899:WVQ720903 I786435:I786439 JE786435:JE786439 TA786435:TA786439 ACW786435:ACW786439 AMS786435:AMS786439 AWO786435:AWO786439 BGK786435:BGK786439 BQG786435:BQG786439 CAC786435:CAC786439 CJY786435:CJY786439 CTU786435:CTU786439 DDQ786435:DDQ786439 DNM786435:DNM786439 DXI786435:DXI786439 EHE786435:EHE786439 ERA786435:ERA786439 FAW786435:FAW786439 FKS786435:FKS786439 FUO786435:FUO786439 GEK786435:GEK786439 GOG786435:GOG786439 GYC786435:GYC786439 HHY786435:HHY786439 HRU786435:HRU786439 IBQ786435:IBQ786439 ILM786435:ILM786439 IVI786435:IVI786439 JFE786435:JFE786439 JPA786435:JPA786439 JYW786435:JYW786439 KIS786435:KIS786439 KSO786435:KSO786439 LCK786435:LCK786439 LMG786435:LMG786439 LWC786435:LWC786439 MFY786435:MFY786439 MPU786435:MPU786439 MZQ786435:MZQ786439 NJM786435:NJM786439 NTI786435:NTI786439 ODE786435:ODE786439 ONA786435:ONA786439 OWW786435:OWW786439 PGS786435:PGS786439 PQO786435:PQO786439 QAK786435:QAK786439 QKG786435:QKG786439 QUC786435:QUC786439 RDY786435:RDY786439 RNU786435:RNU786439 RXQ786435:RXQ786439 SHM786435:SHM786439 SRI786435:SRI786439 TBE786435:TBE786439 TLA786435:TLA786439 TUW786435:TUW786439 UES786435:UES786439 UOO786435:UOO786439 UYK786435:UYK786439 VIG786435:VIG786439 VSC786435:VSC786439 WBY786435:WBY786439 WLU786435:WLU786439 WVQ786435:WVQ786439 I851971:I851975 JE851971:JE851975 TA851971:TA851975 ACW851971:ACW851975 AMS851971:AMS851975 AWO851971:AWO851975 BGK851971:BGK851975 BQG851971:BQG851975 CAC851971:CAC851975 CJY851971:CJY851975 CTU851971:CTU851975 DDQ851971:DDQ851975 DNM851971:DNM851975 DXI851971:DXI851975 EHE851971:EHE851975 ERA851971:ERA851975 FAW851971:FAW851975 FKS851971:FKS851975 FUO851971:FUO851975 GEK851971:GEK851975 GOG851971:GOG851975 GYC851971:GYC851975 HHY851971:HHY851975 HRU851971:HRU851975 IBQ851971:IBQ851975 ILM851971:ILM851975 IVI851971:IVI851975 JFE851971:JFE851975 JPA851971:JPA851975 JYW851971:JYW851975 KIS851971:KIS851975 KSO851971:KSO851975 LCK851971:LCK851975 LMG851971:LMG851975 LWC851971:LWC851975 MFY851971:MFY851975 MPU851971:MPU851975 MZQ851971:MZQ851975 NJM851971:NJM851975 NTI851971:NTI851975 ODE851971:ODE851975 ONA851971:ONA851975 OWW851971:OWW851975 PGS851971:PGS851975 PQO851971:PQO851975 QAK851971:QAK851975 QKG851971:QKG851975 QUC851971:QUC851975 RDY851971:RDY851975 RNU851971:RNU851975 RXQ851971:RXQ851975 SHM851971:SHM851975 SRI851971:SRI851975 TBE851971:TBE851975 TLA851971:TLA851975 TUW851971:TUW851975 UES851971:UES851975 UOO851971:UOO851975 UYK851971:UYK851975 VIG851971:VIG851975 VSC851971:VSC851975 WBY851971:WBY851975 WLU851971:WLU851975 WVQ851971:WVQ851975 I917507:I917511 JE917507:JE917511 TA917507:TA917511 ACW917507:ACW917511 AMS917507:AMS917511 AWO917507:AWO917511 BGK917507:BGK917511 BQG917507:BQG917511 CAC917507:CAC917511 CJY917507:CJY917511 CTU917507:CTU917511 DDQ917507:DDQ917511 DNM917507:DNM917511 DXI917507:DXI917511 EHE917507:EHE917511 ERA917507:ERA917511 FAW917507:FAW917511 FKS917507:FKS917511 FUO917507:FUO917511 GEK917507:GEK917511 GOG917507:GOG917511 GYC917507:GYC917511 HHY917507:HHY917511 HRU917507:HRU917511 IBQ917507:IBQ917511 ILM917507:ILM917511 IVI917507:IVI917511 JFE917507:JFE917511 JPA917507:JPA917511 JYW917507:JYW917511 KIS917507:KIS917511 KSO917507:KSO917511 LCK917507:LCK917511 LMG917507:LMG917511 LWC917507:LWC917511 MFY917507:MFY917511 MPU917507:MPU917511 MZQ917507:MZQ917511 NJM917507:NJM917511 NTI917507:NTI917511 ODE917507:ODE917511 ONA917507:ONA917511 OWW917507:OWW917511 PGS917507:PGS917511 PQO917507:PQO917511 QAK917507:QAK917511 QKG917507:QKG917511 QUC917507:QUC917511 RDY917507:RDY917511 RNU917507:RNU917511 RXQ917507:RXQ917511 SHM917507:SHM917511 SRI917507:SRI917511 TBE917507:TBE917511 TLA917507:TLA917511 TUW917507:TUW917511 UES917507:UES917511 UOO917507:UOO917511 UYK917507:UYK917511 VIG917507:VIG917511 VSC917507:VSC917511 WBY917507:WBY917511 WLU917507:WLU917511 WVQ917507:WVQ917511 I983043:I983047 JE983043:JE983047 TA983043:TA983047 ACW983043:ACW983047 AMS983043:AMS983047 AWO983043:AWO983047 BGK983043:BGK983047 BQG983043:BQG983047 CAC983043:CAC983047 CJY983043:CJY983047 CTU983043:CTU983047 DDQ983043:DDQ983047 DNM983043:DNM983047 DXI983043:DXI983047 EHE983043:EHE983047 ERA983043:ERA983047 FAW983043:FAW983047 FKS983043:FKS983047 FUO983043:FUO983047 GEK983043:GEK983047 GOG983043:GOG983047 GYC983043:GYC983047 HHY983043:HHY983047 HRU983043:HRU983047 IBQ983043:IBQ983047 ILM983043:ILM983047 IVI983043:IVI983047 JFE983043:JFE983047 JPA983043:JPA983047 JYW983043:JYW983047 KIS983043:KIS983047 KSO983043:KSO983047 LCK983043:LCK983047 LMG983043:LMG983047 LWC983043:LWC983047 MFY983043:MFY983047 MPU983043:MPU983047 MZQ983043:MZQ983047 NJM983043:NJM983047 NTI983043:NTI983047 ODE983043:ODE983047 ONA983043:ONA983047 OWW983043:OWW983047 PGS983043:PGS983047 PQO983043:PQO983047 QAK983043:QAK983047 QKG983043:QKG983047 QUC983043:QUC983047 RDY983043:RDY983047 RNU983043:RNU983047 RXQ983043:RXQ983047 SHM983043:SHM983047 SRI983043:SRI983047 TBE983043:TBE983047 TLA983043:TLA983047 TUW983043:TUW983047 UES983043:UES983047 UOO983043:UOO983047 UYK983043:UYK983047 VIG983043:VIG983047 VSC983043:VSC983047 WBY983043:WBY983047 WLU983043:WLU983047">
      <formula1>#REF!</formula1>
    </dataValidation>
    <dataValidation type="list" allowBlank="1" showInputMessage="1" showErrorMessage="1" sqref="WVI983014:WVQ983014 A65510:I65510 IW65510:JE65510 SS65510:TA65510 ACO65510:ACW65510 AMK65510:AMS65510 AWG65510:AWO65510 BGC65510:BGK65510 BPY65510:BQG65510 BZU65510:CAC65510 CJQ65510:CJY65510 CTM65510:CTU65510 DDI65510:DDQ65510 DNE65510:DNM65510 DXA65510:DXI65510 EGW65510:EHE65510 EQS65510:ERA65510 FAO65510:FAW65510 FKK65510:FKS65510 FUG65510:FUO65510 GEC65510:GEK65510 GNY65510:GOG65510 GXU65510:GYC65510 HHQ65510:HHY65510 HRM65510:HRU65510 IBI65510:IBQ65510 ILE65510:ILM65510 IVA65510:IVI65510 JEW65510:JFE65510 JOS65510:JPA65510 JYO65510:JYW65510 KIK65510:KIS65510 KSG65510:KSO65510 LCC65510:LCK65510 LLY65510:LMG65510 LVU65510:LWC65510 MFQ65510:MFY65510 MPM65510:MPU65510 MZI65510:MZQ65510 NJE65510:NJM65510 NTA65510:NTI65510 OCW65510:ODE65510 OMS65510:ONA65510 OWO65510:OWW65510 PGK65510:PGS65510 PQG65510:PQO65510 QAC65510:QAK65510 QJY65510:QKG65510 QTU65510:QUC65510 RDQ65510:RDY65510 RNM65510:RNU65510 RXI65510:RXQ65510 SHE65510:SHM65510 SRA65510:SRI65510 TAW65510:TBE65510 TKS65510:TLA65510 TUO65510:TUW65510 UEK65510:UES65510 UOG65510:UOO65510 UYC65510:UYK65510 VHY65510:VIG65510 VRU65510:VSC65510 WBQ65510:WBY65510 WLM65510:WLU65510 WVI65510:WVQ65510 A131046:I131046 IW131046:JE131046 SS131046:TA131046 ACO131046:ACW131046 AMK131046:AMS131046 AWG131046:AWO131046 BGC131046:BGK131046 BPY131046:BQG131046 BZU131046:CAC131046 CJQ131046:CJY131046 CTM131046:CTU131046 DDI131046:DDQ131046 DNE131046:DNM131046 DXA131046:DXI131046 EGW131046:EHE131046 EQS131046:ERA131046 FAO131046:FAW131046 FKK131046:FKS131046 FUG131046:FUO131046 GEC131046:GEK131046 GNY131046:GOG131046 GXU131046:GYC131046 HHQ131046:HHY131046 HRM131046:HRU131046 IBI131046:IBQ131046 ILE131046:ILM131046 IVA131046:IVI131046 JEW131046:JFE131046 JOS131046:JPA131046 JYO131046:JYW131046 KIK131046:KIS131046 KSG131046:KSO131046 LCC131046:LCK131046 LLY131046:LMG131046 LVU131046:LWC131046 MFQ131046:MFY131046 MPM131046:MPU131046 MZI131046:MZQ131046 NJE131046:NJM131046 NTA131046:NTI131046 OCW131046:ODE131046 OMS131046:ONA131046 OWO131046:OWW131046 PGK131046:PGS131046 PQG131046:PQO131046 QAC131046:QAK131046 QJY131046:QKG131046 QTU131046:QUC131046 RDQ131046:RDY131046 RNM131046:RNU131046 RXI131046:RXQ131046 SHE131046:SHM131046 SRA131046:SRI131046 TAW131046:TBE131046 TKS131046:TLA131046 TUO131046:TUW131046 UEK131046:UES131046 UOG131046:UOO131046 UYC131046:UYK131046 VHY131046:VIG131046 VRU131046:VSC131046 WBQ131046:WBY131046 WLM131046:WLU131046 WVI131046:WVQ131046 A196582:I196582 IW196582:JE196582 SS196582:TA196582 ACO196582:ACW196582 AMK196582:AMS196582 AWG196582:AWO196582 BGC196582:BGK196582 BPY196582:BQG196582 BZU196582:CAC196582 CJQ196582:CJY196582 CTM196582:CTU196582 DDI196582:DDQ196582 DNE196582:DNM196582 DXA196582:DXI196582 EGW196582:EHE196582 EQS196582:ERA196582 FAO196582:FAW196582 FKK196582:FKS196582 FUG196582:FUO196582 GEC196582:GEK196582 GNY196582:GOG196582 GXU196582:GYC196582 HHQ196582:HHY196582 HRM196582:HRU196582 IBI196582:IBQ196582 ILE196582:ILM196582 IVA196582:IVI196582 JEW196582:JFE196582 JOS196582:JPA196582 JYO196582:JYW196582 KIK196582:KIS196582 KSG196582:KSO196582 LCC196582:LCK196582 LLY196582:LMG196582 LVU196582:LWC196582 MFQ196582:MFY196582 MPM196582:MPU196582 MZI196582:MZQ196582 NJE196582:NJM196582 NTA196582:NTI196582 OCW196582:ODE196582 OMS196582:ONA196582 OWO196582:OWW196582 PGK196582:PGS196582 PQG196582:PQO196582 QAC196582:QAK196582 QJY196582:QKG196582 QTU196582:QUC196582 RDQ196582:RDY196582 RNM196582:RNU196582 RXI196582:RXQ196582 SHE196582:SHM196582 SRA196582:SRI196582 TAW196582:TBE196582 TKS196582:TLA196582 TUO196582:TUW196582 UEK196582:UES196582 UOG196582:UOO196582 UYC196582:UYK196582 VHY196582:VIG196582 VRU196582:VSC196582 WBQ196582:WBY196582 WLM196582:WLU196582 WVI196582:WVQ196582 A262118:I262118 IW262118:JE262118 SS262118:TA262118 ACO262118:ACW262118 AMK262118:AMS262118 AWG262118:AWO262118 BGC262118:BGK262118 BPY262118:BQG262118 BZU262118:CAC262118 CJQ262118:CJY262118 CTM262118:CTU262118 DDI262118:DDQ262118 DNE262118:DNM262118 DXA262118:DXI262118 EGW262118:EHE262118 EQS262118:ERA262118 FAO262118:FAW262118 FKK262118:FKS262118 FUG262118:FUO262118 GEC262118:GEK262118 GNY262118:GOG262118 GXU262118:GYC262118 HHQ262118:HHY262118 HRM262118:HRU262118 IBI262118:IBQ262118 ILE262118:ILM262118 IVA262118:IVI262118 JEW262118:JFE262118 JOS262118:JPA262118 JYO262118:JYW262118 KIK262118:KIS262118 KSG262118:KSO262118 LCC262118:LCK262118 LLY262118:LMG262118 LVU262118:LWC262118 MFQ262118:MFY262118 MPM262118:MPU262118 MZI262118:MZQ262118 NJE262118:NJM262118 NTA262118:NTI262118 OCW262118:ODE262118 OMS262118:ONA262118 OWO262118:OWW262118 PGK262118:PGS262118 PQG262118:PQO262118 QAC262118:QAK262118 QJY262118:QKG262118 QTU262118:QUC262118 RDQ262118:RDY262118 RNM262118:RNU262118 RXI262118:RXQ262118 SHE262118:SHM262118 SRA262118:SRI262118 TAW262118:TBE262118 TKS262118:TLA262118 TUO262118:TUW262118 UEK262118:UES262118 UOG262118:UOO262118 UYC262118:UYK262118 VHY262118:VIG262118 VRU262118:VSC262118 WBQ262118:WBY262118 WLM262118:WLU262118 WVI262118:WVQ262118 A327654:I327654 IW327654:JE327654 SS327654:TA327654 ACO327654:ACW327654 AMK327654:AMS327654 AWG327654:AWO327654 BGC327654:BGK327654 BPY327654:BQG327654 BZU327654:CAC327654 CJQ327654:CJY327654 CTM327654:CTU327654 DDI327654:DDQ327654 DNE327654:DNM327654 DXA327654:DXI327654 EGW327654:EHE327654 EQS327654:ERA327654 FAO327654:FAW327654 FKK327654:FKS327654 FUG327654:FUO327654 GEC327654:GEK327654 GNY327654:GOG327654 GXU327654:GYC327654 HHQ327654:HHY327654 HRM327654:HRU327654 IBI327654:IBQ327654 ILE327654:ILM327654 IVA327654:IVI327654 JEW327654:JFE327654 JOS327654:JPA327654 JYO327654:JYW327654 KIK327654:KIS327654 KSG327654:KSO327654 LCC327654:LCK327654 LLY327654:LMG327654 LVU327654:LWC327654 MFQ327654:MFY327654 MPM327654:MPU327654 MZI327654:MZQ327654 NJE327654:NJM327654 NTA327654:NTI327654 OCW327654:ODE327654 OMS327654:ONA327654 OWO327654:OWW327654 PGK327654:PGS327654 PQG327654:PQO327654 QAC327654:QAK327654 QJY327654:QKG327654 QTU327654:QUC327654 RDQ327654:RDY327654 RNM327654:RNU327654 RXI327654:RXQ327654 SHE327654:SHM327654 SRA327654:SRI327654 TAW327654:TBE327654 TKS327654:TLA327654 TUO327654:TUW327654 UEK327654:UES327654 UOG327654:UOO327654 UYC327654:UYK327654 VHY327654:VIG327654 VRU327654:VSC327654 WBQ327654:WBY327654 WLM327654:WLU327654 WVI327654:WVQ327654 A393190:I393190 IW393190:JE393190 SS393190:TA393190 ACO393190:ACW393190 AMK393190:AMS393190 AWG393190:AWO393190 BGC393190:BGK393190 BPY393190:BQG393190 BZU393190:CAC393190 CJQ393190:CJY393190 CTM393190:CTU393190 DDI393190:DDQ393190 DNE393190:DNM393190 DXA393190:DXI393190 EGW393190:EHE393190 EQS393190:ERA393190 FAO393190:FAW393190 FKK393190:FKS393190 FUG393190:FUO393190 GEC393190:GEK393190 GNY393190:GOG393190 GXU393190:GYC393190 HHQ393190:HHY393190 HRM393190:HRU393190 IBI393190:IBQ393190 ILE393190:ILM393190 IVA393190:IVI393190 JEW393190:JFE393190 JOS393190:JPA393190 JYO393190:JYW393190 KIK393190:KIS393190 KSG393190:KSO393190 LCC393190:LCK393190 LLY393190:LMG393190 LVU393190:LWC393190 MFQ393190:MFY393190 MPM393190:MPU393190 MZI393190:MZQ393190 NJE393190:NJM393190 NTA393190:NTI393190 OCW393190:ODE393190 OMS393190:ONA393190 OWO393190:OWW393190 PGK393190:PGS393190 PQG393190:PQO393190 QAC393190:QAK393190 QJY393190:QKG393190 QTU393190:QUC393190 RDQ393190:RDY393190 RNM393190:RNU393190 RXI393190:RXQ393190 SHE393190:SHM393190 SRA393190:SRI393190 TAW393190:TBE393190 TKS393190:TLA393190 TUO393190:TUW393190 UEK393190:UES393190 UOG393190:UOO393190 UYC393190:UYK393190 VHY393190:VIG393190 VRU393190:VSC393190 WBQ393190:WBY393190 WLM393190:WLU393190 WVI393190:WVQ393190 A458726:I458726 IW458726:JE458726 SS458726:TA458726 ACO458726:ACW458726 AMK458726:AMS458726 AWG458726:AWO458726 BGC458726:BGK458726 BPY458726:BQG458726 BZU458726:CAC458726 CJQ458726:CJY458726 CTM458726:CTU458726 DDI458726:DDQ458726 DNE458726:DNM458726 DXA458726:DXI458726 EGW458726:EHE458726 EQS458726:ERA458726 FAO458726:FAW458726 FKK458726:FKS458726 FUG458726:FUO458726 GEC458726:GEK458726 GNY458726:GOG458726 GXU458726:GYC458726 HHQ458726:HHY458726 HRM458726:HRU458726 IBI458726:IBQ458726 ILE458726:ILM458726 IVA458726:IVI458726 JEW458726:JFE458726 JOS458726:JPA458726 JYO458726:JYW458726 KIK458726:KIS458726 KSG458726:KSO458726 LCC458726:LCK458726 LLY458726:LMG458726 LVU458726:LWC458726 MFQ458726:MFY458726 MPM458726:MPU458726 MZI458726:MZQ458726 NJE458726:NJM458726 NTA458726:NTI458726 OCW458726:ODE458726 OMS458726:ONA458726 OWO458726:OWW458726 PGK458726:PGS458726 PQG458726:PQO458726 QAC458726:QAK458726 QJY458726:QKG458726 QTU458726:QUC458726 RDQ458726:RDY458726 RNM458726:RNU458726 RXI458726:RXQ458726 SHE458726:SHM458726 SRA458726:SRI458726 TAW458726:TBE458726 TKS458726:TLA458726 TUO458726:TUW458726 UEK458726:UES458726 UOG458726:UOO458726 UYC458726:UYK458726 VHY458726:VIG458726 VRU458726:VSC458726 WBQ458726:WBY458726 WLM458726:WLU458726 WVI458726:WVQ458726 A524262:I524262 IW524262:JE524262 SS524262:TA524262 ACO524262:ACW524262 AMK524262:AMS524262 AWG524262:AWO524262 BGC524262:BGK524262 BPY524262:BQG524262 BZU524262:CAC524262 CJQ524262:CJY524262 CTM524262:CTU524262 DDI524262:DDQ524262 DNE524262:DNM524262 DXA524262:DXI524262 EGW524262:EHE524262 EQS524262:ERA524262 FAO524262:FAW524262 FKK524262:FKS524262 FUG524262:FUO524262 GEC524262:GEK524262 GNY524262:GOG524262 GXU524262:GYC524262 HHQ524262:HHY524262 HRM524262:HRU524262 IBI524262:IBQ524262 ILE524262:ILM524262 IVA524262:IVI524262 JEW524262:JFE524262 JOS524262:JPA524262 JYO524262:JYW524262 KIK524262:KIS524262 KSG524262:KSO524262 LCC524262:LCK524262 LLY524262:LMG524262 LVU524262:LWC524262 MFQ524262:MFY524262 MPM524262:MPU524262 MZI524262:MZQ524262 NJE524262:NJM524262 NTA524262:NTI524262 OCW524262:ODE524262 OMS524262:ONA524262 OWO524262:OWW524262 PGK524262:PGS524262 PQG524262:PQO524262 QAC524262:QAK524262 QJY524262:QKG524262 QTU524262:QUC524262 RDQ524262:RDY524262 RNM524262:RNU524262 RXI524262:RXQ524262 SHE524262:SHM524262 SRA524262:SRI524262 TAW524262:TBE524262 TKS524262:TLA524262 TUO524262:TUW524262 UEK524262:UES524262 UOG524262:UOO524262 UYC524262:UYK524262 VHY524262:VIG524262 VRU524262:VSC524262 WBQ524262:WBY524262 WLM524262:WLU524262 WVI524262:WVQ524262 A589798:I589798 IW589798:JE589798 SS589798:TA589798 ACO589798:ACW589798 AMK589798:AMS589798 AWG589798:AWO589798 BGC589798:BGK589798 BPY589798:BQG589798 BZU589798:CAC589798 CJQ589798:CJY589798 CTM589798:CTU589798 DDI589798:DDQ589798 DNE589798:DNM589798 DXA589798:DXI589798 EGW589798:EHE589798 EQS589798:ERA589798 FAO589798:FAW589798 FKK589798:FKS589798 FUG589798:FUO589798 GEC589798:GEK589798 GNY589798:GOG589798 GXU589798:GYC589798 HHQ589798:HHY589798 HRM589798:HRU589798 IBI589798:IBQ589798 ILE589798:ILM589798 IVA589798:IVI589798 JEW589798:JFE589798 JOS589798:JPA589798 JYO589798:JYW589798 KIK589798:KIS589798 KSG589798:KSO589798 LCC589798:LCK589798 LLY589798:LMG589798 LVU589798:LWC589798 MFQ589798:MFY589798 MPM589798:MPU589798 MZI589798:MZQ589798 NJE589798:NJM589798 NTA589798:NTI589798 OCW589798:ODE589798 OMS589798:ONA589798 OWO589798:OWW589798 PGK589798:PGS589798 PQG589798:PQO589798 QAC589798:QAK589798 QJY589798:QKG589798 QTU589798:QUC589798 RDQ589798:RDY589798 RNM589798:RNU589798 RXI589798:RXQ589798 SHE589798:SHM589798 SRA589798:SRI589798 TAW589798:TBE589798 TKS589798:TLA589798 TUO589798:TUW589798 UEK589798:UES589798 UOG589798:UOO589798 UYC589798:UYK589798 VHY589798:VIG589798 VRU589798:VSC589798 WBQ589798:WBY589798 WLM589798:WLU589798 WVI589798:WVQ589798 A655334:I655334 IW655334:JE655334 SS655334:TA655334 ACO655334:ACW655334 AMK655334:AMS655334 AWG655334:AWO655334 BGC655334:BGK655334 BPY655334:BQG655334 BZU655334:CAC655334 CJQ655334:CJY655334 CTM655334:CTU655334 DDI655334:DDQ655334 DNE655334:DNM655334 DXA655334:DXI655334 EGW655334:EHE655334 EQS655334:ERA655334 FAO655334:FAW655334 FKK655334:FKS655334 FUG655334:FUO655334 GEC655334:GEK655334 GNY655334:GOG655334 GXU655334:GYC655334 HHQ655334:HHY655334 HRM655334:HRU655334 IBI655334:IBQ655334 ILE655334:ILM655334 IVA655334:IVI655334 JEW655334:JFE655334 JOS655334:JPA655334 JYO655334:JYW655334 KIK655334:KIS655334 KSG655334:KSO655334 LCC655334:LCK655334 LLY655334:LMG655334 LVU655334:LWC655334 MFQ655334:MFY655334 MPM655334:MPU655334 MZI655334:MZQ655334 NJE655334:NJM655334 NTA655334:NTI655334 OCW655334:ODE655334 OMS655334:ONA655334 OWO655334:OWW655334 PGK655334:PGS655334 PQG655334:PQO655334 QAC655334:QAK655334 QJY655334:QKG655334 QTU655334:QUC655334 RDQ655334:RDY655334 RNM655334:RNU655334 RXI655334:RXQ655334 SHE655334:SHM655334 SRA655334:SRI655334 TAW655334:TBE655334 TKS655334:TLA655334 TUO655334:TUW655334 UEK655334:UES655334 UOG655334:UOO655334 UYC655334:UYK655334 VHY655334:VIG655334 VRU655334:VSC655334 WBQ655334:WBY655334 WLM655334:WLU655334 WVI655334:WVQ655334 A720870:I720870 IW720870:JE720870 SS720870:TA720870 ACO720870:ACW720870 AMK720870:AMS720870 AWG720870:AWO720870 BGC720870:BGK720870 BPY720870:BQG720870 BZU720870:CAC720870 CJQ720870:CJY720870 CTM720870:CTU720870 DDI720870:DDQ720870 DNE720870:DNM720870 DXA720870:DXI720870 EGW720870:EHE720870 EQS720870:ERA720870 FAO720870:FAW720870 FKK720870:FKS720870 FUG720870:FUO720870 GEC720870:GEK720870 GNY720870:GOG720870 GXU720870:GYC720870 HHQ720870:HHY720870 HRM720870:HRU720870 IBI720870:IBQ720870 ILE720870:ILM720870 IVA720870:IVI720870 JEW720870:JFE720870 JOS720870:JPA720870 JYO720870:JYW720870 KIK720870:KIS720870 KSG720870:KSO720870 LCC720870:LCK720870 LLY720870:LMG720870 LVU720870:LWC720870 MFQ720870:MFY720870 MPM720870:MPU720870 MZI720870:MZQ720870 NJE720870:NJM720870 NTA720870:NTI720870 OCW720870:ODE720870 OMS720870:ONA720870 OWO720870:OWW720870 PGK720870:PGS720870 PQG720870:PQO720870 QAC720870:QAK720870 QJY720870:QKG720870 QTU720870:QUC720870 RDQ720870:RDY720870 RNM720870:RNU720870 RXI720870:RXQ720870 SHE720870:SHM720870 SRA720870:SRI720870 TAW720870:TBE720870 TKS720870:TLA720870 TUO720870:TUW720870 UEK720870:UES720870 UOG720870:UOO720870 UYC720870:UYK720870 VHY720870:VIG720870 VRU720870:VSC720870 WBQ720870:WBY720870 WLM720870:WLU720870 WVI720870:WVQ720870 A786406:I786406 IW786406:JE786406 SS786406:TA786406 ACO786406:ACW786406 AMK786406:AMS786406 AWG786406:AWO786406 BGC786406:BGK786406 BPY786406:BQG786406 BZU786406:CAC786406 CJQ786406:CJY786406 CTM786406:CTU786406 DDI786406:DDQ786406 DNE786406:DNM786406 DXA786406:DXI786406 EGW786406:EHE786406 EQS786406:ERA786406 FAO786406:FAW786406 FKK786406:FKS786406 FUG786406:FUO786406 GEC786406:GEK786406 GNY786406:GOG786406 GXU786406:GYC786406 HHQ786406:HHY786406 HRM786406:HRU786406 IBI786406:IBQ786406 ILE786406:ILM786406 IVA786406:IVI786406 JEW786406:JFE786406 JOS786406:JPA786406 JYO786406:JYW786406 KIK786406:KIS786406 KSG786406:KSO786406 LCC786406:LCK786406 LLY786406:LMG786406 LVU786406:LWC786406 MFQ786406:MFY786406 MPM786406:MPU786406 MZI786406:MZQ786406 NJE786406:NJM786406 NTA786406:NTI786406 OCW786406:ODE786406 OMS786406:ONA786406 OWO786406:OWW786406 PGK786406:PGS786406 PQG786406:PQO786406 QAC786406:QAK786406 QJY786406:QKG786406 QTU786406:QUC786406 RDQ786406:RDY786406 RNM786406:RNU786406 RXI786406:RXQ786406 SHE786406:SHM786406 SRA786406:SRI786406 TAW786406:TBE786406 TKS786406:TLA786406 TUO786406:TUW786406 UEK786406:UES786406 UOG786406:UOO786406 UYC786406:UYK786406 VHY786406:VIG786406 VRU786406:VSC786406 WBQ786406:WBY786406 WLM786406:WLU786406 WVI786406:WVQ786406 A851942:I851942 IW851942:JE851942 SS851942:TA851942 ACO851942:ACW851942 AMK851942:AMS851942 AWG851942:AWO851942 BGC851942:BGK851942 BPY851942:BQG851942 BZU851942:CAC851942 CJQ851942:CJY851942 CTM851942:CTU851942 DDI851942:DDQ851942 DNE851942:DNM851942 DXA851942:DXI851942 EGW851942:EHE851942 EQS851942:ERA851942 FAO851942:FAW851942 FKK851942:FKS851942 FUG851942:FUO851942 GEC851942:GEK851942 GNY851942:GOG851942 GXU851942:GYC851942 HHQ851942:HHY851942 HRM851942:HRU851942 IBI851942:IBQ851942 ILE851942:ILM851942 IVA851942:IVI851942 JEW851942:JFE851942 JOS851942:JPA851942 JYO851942:JYW851942 KIK851942:KIS851942 KSG851942:KSO851942 LCC851942:LCK851942 LLY851942:LMG851942 LVU851942:LWC851942 MFQ851942:MFY851942 MPM851942:MPU851942 MZI851942:MZQ851942 NJE851942:NJM851942 NTA851942:NTI851942 OCW851942:ODE851942 OMS851942:ONA851942 OWO851942:OWW851942 PGK851942:PGS851942 PQG851942:PQO851942 QAC851942:QAK851942 QJY851942:QKG851942 QTU851942:QUC851942 RDQ851942:RDY851942 RNM851942:RNU851942 RXI851942:RXQ851942 SHE851942:SHM851942 SRA851942:SRI851942 TAW851942:TBE851942 TKS851942:TLA851942 TUO851942:TUW851942 UEK851942:UES851942 UOG851942:UOO851942 UYC851942:UYK851942 VHY851942:VIG851942 VRU851942:VSC851942 WBQ851942:WBY851942 WLM851942:WLU851942 WVI851942:WVQ851942 A917478:I917478 IW917478:JE917478 SS917478:TA917478 ACO917478:ACW917478 AMK917478:AMS917478 AWG917478:AWO917478 BGC917478:BGK917478 BPY917478:BQG917478 BZU917478:CAC917478 CJQ917478:CJY917478 CTM917478:CTU917478 DDI917478:DDQ917478 DNE917478:DNM917478 DXA917478:DXI917478 EGW917478:EHE917478 EQS917478:ERA917478 FAO917478:FAW917478 FKK917478:FKS917478 FUG917478:FUO917478 GEC917478:GEK917478 GNY917478:GOG917478 GXU917478:GYC917478 HHQ917478:HHY917478 HRM917478:HRU917478 IBI917478:IBQ917478 ILE917478:ILM917478 IVA917478:IVI917478 JEW917478:JFE917478 JOS917478:JPA917478 JYO917478:JYW917478 KIK917478:KIS917478 KSG917478:KSO917478 LCC917478:LCK917478 LLY917478:LMG917478 LVU917478:LWC917478 MFQ917478:MFY917478 MPM917478:MPU917478 MZI917478:MZQ917478 NJE917478:NJM917478 NTA917478:NTI917478 OCW917478:ODE917478 OMS917478:ONA917478 OWO917478:OWW917478 PGK917478:PGS917478 PQG917478:PQO917478 QAC917478:QAK917478 QJY917478:QKG917478 QTU917478:QUC917478 RDQ917478:RDY917478 RNM917478:RNU917478 RXI917478:RXQ917478 SHE917478:SHM917478 SRA917478:SRI917478 TAW917478:TBE917478 TKS917478:TLA917478 TUO917478:TUW917478 UEK917478:UES917478 UOG917478:UOO917478 UYC917478:UYK917478 VHY917478:VIG917478 VRU917478:VSC917478 WBQ917478:WBY917478 WLM917478:WLU917478 WVI917478:WVQ917478 A983014:I983014 IW983014:JE983014 SS983014:TA983014 ACO983014:ACW983014 AMK983014:AMS983014 AWG983014:AWO983014 BGC983014:BGK983014 BPY983014:BQG983014 BZU983014:CAC983014 CJQ983014:CJY983014 CTM983014:CTU983014 DDI983014:DDQ983014 DNE983014:DNM983014 DXA983014:DXI983014 EGW983014:EHE983014 EQS983014:ERA983014 FAO983014:FAW983014 FKK983014:FKS983014 FUG983014:FUO983014 GEC983014:GEK983014 GNY983014:GOG983014 GXU983014:GYC983014 HHQ983014:HHY983014 HRM983014:HRU983014 IBI983014:IBQ983014 ILE983014:ILM983014 IVA983014:IVI983014 JEW983014:JFE983014 JOS983014:JPA983014 JYO983014:JYW983014 KIK983014:KIS983014 KSG983014:KSO983014 LCC983014:LCK983014 LLY983014:LMG983014 LVU983014:LWC983014 MFQ983014:MFY983014 MPM983014:MPU983014 MZI983014:MZQ983014 NJE983014:NJM983014 NTA983014:NTI983014 OCW983014:ODE983014 OMS983014:ONA983014 OWO983014:OWW983014 PGK983014:PGS983014 PQG983014:PQO983014 QAC983014:QAK983014 QJY983014:QKG983014 QTU983014:QUC983014 RDQ983014:RDY983014 RNM983014:RNU983014 RXI983014:RXQ983014 SHE983014:SHM983014 SRA983014:SRI983014 TAW983014:TBE983014 TKS983014:TLA983014 TUO983014:TUW983014 UEK983014:UES983014 UOG983014:UOO983014 UYC983014:UYK983014 VHY983014:VIG983014 VRU983014:VSC983014 WBQ983014:WBY983014 WLM983014:WLU983014">
      <formula1>$A$11:$A$41</formula1>
    </dataValidation>
    <dataValidation type="list" allowBlank="1" showInputMessage="1" showErrorMessage="1" sqref="WVI983016:WVQ983016 A65512:I65512 IW65512:JE65512 SS65512:TA65512 ACO65512:ACW65512 AMK65512:AMS65512 AWG65512:AWO65512 BGC65512:BGK65512 BPY65512:BQG65512 BZU65512:CAC65512 CJQ65512:CJY65512 CTM65512:CTU65512 DDI65512:DDQ65512 DNE65512:DNM65512 DXA65512:DXI65512 EGW65512:EHE65512 EQS65512:ERA65512 FAO65512:FAW65512 FKK65512:FKS65512 FUG65512:FUO65512 GEC65512:GEK65512 GNY65512:GOG65512 GXU65512:GYC65512 HHQ65512:HHY65512 HRM65512:HRU65512 IBI65512:IBQ65512 ILE65512:ILM65512 IVA65512:IVI65512 JEW65512:JFE65512 JOS65512:JPA65512 JYO65512:JYW65512 KIK65512:KIS65512 KSG65512:KSO65512 LCC65512:LCK65512 LLY65512:LMG65512 LVU65512:LWC65512 MFQ65512:MFY65512 MPM65512:MPU65512 MZI65512:MZQ65512 NJE65512:NJM65512 NTA65512:NTI65512 OCW65512:ODE65512 OMS65512:ONA65512 OWO65512:OWW65512 PGK65512:PGS65512 PQG65512:PQO65512 QAC65512:QAK65512 QJY65512:QKG65512 QTU65512:QUC65512 RDQ65512:RDY65512 RNM65512:RNU65512 RXI65512:RXQ65512 SHE65512:SHM65512 SRA65512:SRI65512 TAW65512:TBE65512 TKS65512:TLA65512 TUO65512:TUW65512 UEK65512:UES65512 UOG65512:UOO65512 UYC65512:UYK65512 VHY65512:VIG65512 VRU65512:VSC65512 WBQ65512:WBY65512 WLM65512:WLU65512 WVI65512:WVQ65512 A131048:I131048 IW131048:JE131048 SS131048:TA131048 ACO131048:ACW131048 AMK131048:AMS131048 AWG131048:AWO131048 BGC131048:BGK131048 BPY131048:BQG131048 BZU131048:CAC131048 CJQ131048:CJY131048 CTM131048:CTU131048 DDI131048:DDQ131048 DNE131048:DNM131048 DXA131048:DXI131048 EGW131048:EHE131048 EQS131048:ERA131048 FAO131048:FAW131048 FKK131048:FKS131048 FUG131048:FUO131048 GEC131048:GEK131048 GNY131048:GOG131048 GXU131048:GYC131048 HHQ131048:HHY131048 HRM131048:HRU131048 IBI131048:IBQ131048 ILE131048:ILM131048 IVA131048:IVI131048 JEW131048:JFE131048 JOS131048:JPA131048 JYO131048:JYW131048 KIK131048:KIS131048 KSG131048:KSO131048 LCC131048:LCK131048 LLY131048:LMG131048 LVU131048:LWC131048 MFQ131048:MFY131048 MPM131048:MPU131048 MZI131048:MZQ131048 NJE131048:NJM131048 NTA131048:NTI131048 OCW131048:ODE131048 OMS131048:ONA131048 OWO131048:OWW131048 PGK131048:PGS131048 PQG131048:PQO131048 QAC131048:QAK131048 QJY131048:QKG131048 QTU131048:QUC131048 RDQ131048:RDY131048 RNM131048:RNU131048 RXI131048:RXQ131048 SHE131048:SHM131048 SRA131048:SRI131048 TAW131048:TBE131048 TKS131048:TLA131048 TUO131048:TUW131048 UEK131048:UES131048 UOG131048:UOO131048 UYC131048:UYK131048 VHY131048:VIG131048 VRU131048:VSC131048 WBQ131048:WBY131048 WLM131048:WLU131048 WVI131048:WVQ131048 A196584:I196584 IW196584:JE196584 SS196584:TA196584 ACO196584:ACW196584 AMK196584:AMS196584 AWG196584:AWO196584 BGC196584:BGK196584 BPY196584:BQG196584 BZU196584:CAC196584 CJQ196584:CJY196584 CTM196584:CTU196584 DDI196584:DDQ196584 DNE196584:DNM196584 DXA196584:DXI196584 EGW196584:EHE196584 EQS196584:ERA196584 FAO196584:FAW196584 FKK196584:FKS196584 FUG196584:FUO196584 GEC196584:GEK196584 GNY196584:GOG196584 GXU196584:GYC196584 HHQ196584:HHY196584 HRM196584:HRU196584 IBI196584:IBQ196584 ILE196584:ILM196584 IVA196584:IVI196584 JEW196584:JFE196584 JOS196584:JPA196584 JYO196584:JYW196584 KIK196584:KIS196584 KSG196584:KSO196584 LCC196584:LCK196584 LLY196584:LMG196584 LVU196584:LWC196584 MFQ196584:MFY196584 MPM196584:MPU196584 MZI196584:MZQ196584 NJE196584:NJM196584 NTA196584:NTI196584 OCW196584:ODE196584 OMS196584:ONA196584 OWO196584:OWW196584 PGK196584:PGS196584 PQG196584:PQO196584 QAC196584:QAK196584 QJY196584:QKG196584 QTU196584:QUC196584 RDQ196584:RDY196584 RNM196584:RNU196584 RXI196584:RXQ196584 SHE196584:SHM196584 SRA196584:SRI196584 TAW196584:TBE196584 TKS196584:TLA196584 TUO196584:TUW196584 UEK196584:UES196584 UOG196584:UOO196584 UYC196584:UYK196584 VHY196584:VIG196584 VRU196584:VSC196584 WBQ196584:WBY196584 WLM196584:WLU196584 WVI196584:WVQ196584 A262120:I262120 IW262120:JE262120 SS262120:TA262120 ACO262120:ACW262120 AMK262120:AMS262120 AWG262120:AWO262120 BGC262120:BGK262120 BPY262120:BQG262120 BZU262120:CAC262120 CJQ262120:CJY262120 CTM262120:CTU262120 DDI262120:DDQ262120 DNE262120:DNM262120 DXA262120:DXI262120 EGW262120:EHE262120 EQS262120:ERA262120 FAO262120:FAW262120 FKK262120:FKS262120 FUG262120:FUO262120 GEC262120:GEK262120 GNY262120:GOG262120 GXU262120:GYC262120 HHQ262120:HHY262120 HRM262120:HRU262120 IBI262120:IBQ262120 ILE262120:ILM262120 IVA262120:IVI262120 JEW262120:JFE262120 JOS262120:JPA262120 JYO262120:JYW262120 KIK262120:KIS262120 KSG262120:KSO262120 LCC262120:LCK262120 LLY262120:LMG262120 LVU262120:LWC262120 MFQ262120:MFY262120 MPM262120:MPU262120 MZI262120:MZQ262120 NJE262120:NJM262120 NTA262120:NTI262120 OCW262120:ODE262120 OMS262120:ONA262120 OWO262120:OWW262120 PGK262120:PGS262120 PQG262120:PQO262120 QAC262120:QAK262120 QJY262120:QKG262120 QTU262120:QUC262120 RDQ262120:RDY262120 RNM262120:RNU262120 RXI262120:RXQ262120 SHE262120:SHM262120 SRA262120:SRI262120 TAW262120:TBE262120 TKS262120:TLA262120 TUO262120:TUW262120 UEK262120:UES262120 UOG262120:UOO262120 UYC262120:UYK262120 VHY262120:VIG262120 VRU262120:VSC262120 WBQ262120:WBY262120 WLM262120:WLU262120 WVI262120:WVQ262120 A327656:I327656 IW327656:JE327656 SS327656:TA327656 ACO327656:ACW327656 AMK327656:AMS327656 AWG327656:AWO327656 BGC327656:BGK327656 BPY327656:BQG327656 BZU327656:CAC327656 CJQ327656:CJY327656 CTM327656:CTU327656 DDI327656:DDQ327656 DNE327656:DNM327656 DXA327656:DXI327656 EGW327656:EHE327656 EQS327656:ERA327656 FAO327656:FAW327656 FKK327656:FKS327656 FUG327656:FUO327656 GEC327656:GEK327656 GNY327656:GOG327656 GXU327656:GYC327656 HHQ327656:HHY327656 HRM327656:HRU327656 IBI327656:IBQ327656 ILE327656:ILM327656 IVA327656:IVI327656 JEW327656:JFE327656 JOS327656:JPA327656 JYO327656:JYW327656 KIK327656:KIS327656 KSG327656:KSO327656 LCC327656:LCK327656 LLY327656:LMG327656 LVU327656:LWC327656 MFQ327656:MFY327656 MPM327656:MPU327656 MZI327656:MZQ327656 NJE327656:NJM327656 NTA327656:NTI327656 OCW327656:ODE327656 OMS327656:ONA327656 OWO327656:OWW327656 PGK327656:PGS327656 PQG327656:PQO327656 QAC327656:QAK327656 QJY327656:QKG327656 QTU327656:QUC327656 RDQ327656:RDY327656 RNM327656:RNU327656 RXI327656:RXQ327656 SHE327656:SHM327656 SRA327656:SRI327656 TAW327656:TBE327656 TKS327656:TLA327656 TUO327656:TUW327656 UEK327656:UES327656 UOG327656:UOO327656 UYC327656:UYK327656 VHY327656:VIG327656 VRU327656:VSC327656 WBQ327656:WBY327656 WLM327656:WLU327656 WVI327656:WVQ327656 A393192:I393192 IW393192:JE393192 SS393192:TA393192 ACO393192:ACW393192 AMK393192:AMS393192 AWG393192:AWO393192 BGC393192:BGK393192 BPY393192:BQG393192 BZU393192:CAC393192 CJQ393192:CJY393192 CTM393192:CTU393192 DDI393192:DDQ393192 DNE393192:DNM393192 DXA393192:DXI393192 EGW393192:EHE393192 EQS393192:ERA393192 FAO393192:FAW393192 FKK393192:FKS393192 FUG393192:FUO393192 GEC393192:GEK393192 GNY393192:GOG393192 GXU393192:GYC393192 HHQ393192:HHY393192 HRM393192:HRU393192 IBI393192:IBQ393192 ILE393192:ILM393192 IVA393192:IVI393192 JEW393192:JFE393192 JOS393192:JPA393192 JYO393192:JYW393192 KIK393192:KIS393192 KSG393192:KSO393192 LCC393192:LCK393192 LLY393192:LMG393192 LVU393192:LWC393192 MFQ393192:MFY393192 MPM393192:MPU393192 MZI393192:MZQ393192 NJE393192:NJM393192 NTA393192:NTI393192 OCW393192:ODE393192 OMS393192:ONA393192 OWO393192:OWW393192 PGK393192:PGS393192 PQG393192:PQO393192 QAC393192:QAK393192 QJY393192:QKG393192 QTU393192:QUC393192 RDQ393192:RDY393192 RNM393192:RNU393192 RXI393192:RXQ393192 SHE393192:SHM393192 SRA393192:SRI393192 TAW393192:TBE393192 TKS393192:TLA393192 TUO393192:TUW393192 UEK393192:UES393192 UOG393192:UOO393192 UYC393192:UYK393192 VHY393192:VIG393192 VRU393192:VSC393192 WBQ393192:WBY393192 WLM393192:WLU393192 WVI393192:WVQ393192 A458728:I458728 IW458728:JE458728 SS458728:TA458728 ACO458728:ACW458728 AMK458728:AMS458728 AWG458728:AWO458728 BGC458728:BGK458728 BPY458728:BQG458728 BZU458728:CAC458728 CJQ458728:CJY458728 CTM458728:CTU458728 DDI458728:DDQ458728 DNE458728:DNM458728 DXA458728:DXI458728 EGW458728:EHE458728 EQS458728:ERA458728 FAO458728:FAW458728 FKK458728:FKS458728 FUG458728:FUO458728 GEC458728:GEK458728 GNY458728:GOG458728 GXU458728:GYC458728 HHQ458728:HHY458728 HRM458728:HRU458728 IBI458728:IBQ458728 ILE458728:ILM458728 IVA458728:IVI458728 JEW458728:JFE458728 JOS458728:JPA458728 JYO458728:JYW458728 KIK458728:KIS458728 KSG458728:KSO458728 LCC458728:LCK458728 LLY458728:LMG458728 LVU458728:LWC458728 MFQ458728:MFY458728 MPM458728:MPU458728 MZI458728:MZQ458728 NJE458728:NJM458728 NTA458728:NTI458728 OCW458728:ODE458728 OMS458728:ONA458728 OWO458728:OWW458728 PGK458728:PGS458728 PQG458728:PQO458728 QAC458728:QAK458728 QJY458728:QKG458728 QTU458728:QUC458728 RDQ458728:RDY458728 RNM458728:RNU458728 RXI458728:RXQ458728 SHE458728:SHM458728 SRA458728:SRI458728 TAW458728:TBE458728 TKS458728:TLA458728 TUO458728:TUW458728 UEK458728:UES458728 UOG458728:UOO458728 UYC458728:UYK458728 VHY458728:VIG458728 VRU458728:VSC458728 WBQ458728:WBY458728 WLM458728:WLU458728 WVI458728:WVQ458728 A524264:I524264 IW524264:JE524264 SS524264:TA524264 ACO524264:ACW524264 AMK524264:AMS524264 AWG524264:AWO524264 BGC524264:BGK524264 BPY524264:BQG524264 BZU524264:CAC524264 CJQ524264:CJY524264 CTM524264:CTU524264 DDI524264:DDQ524264 DNE524264:DNM524264 DXA524264:DXI524264 EGW524264:EHE524264 EQS524264:ERA524264 FAO524264:FAW524264 FKK524264:FKS524264 FUG524264:FUO524264 GEC524264:GEK524264 GNY524264:GOG524264 GXU524264:GYC524264 HHQ524264:HHY524264 HRM524264:HRU524264 IBI524264:IBQ524264 ILE524264:ILM524264 IVA524264:IVI524264 JEW524264:JFE524264 JOS524264:JPA524264 JYO524264:JYW524264 KIK524264:KIS524264 KSG524264:KSO524264 LCC524264:LCK524264 LLY524264:LMG524264 LVU524264:LWC524264 MFQ524264:MFY524264 MPM524264:MPU524264 MZI524264:MZQ524264 NJE524264:NJM524264 NTA524264:NTI524264 OCW524264:ODE524264 OMS524264:ONA524264 OWO524264:OWW524264 PGK524264:PGS524264 PQG524264:PQO524264 QAC524264:QAK524264 QJY524264:QKG524264 QTU524264:QUC524264 RDQ524264:RDY524264 RNM524264:RNU524264 RXI524264:RXQ524264 SHE524264:SHM524264 SRA524264:SRI524264 TAW524264:TBE524264 TKS524264:TLA524264 TUO524264:TUW524264 UEK524264:UES524264 UOG524264:UOO524264 UYC524264:UYK524264 VHY524264:VIG524264 VRU524264:VSC524264 WBQ524264:WBY524264 WLM524264:WLU524264 WVI524264:WVQ524264 A589800:I589800 IW589800:JE589800 SS589800:TA589800 ACO589800:ACW589800 AMK589800:AMS589800 AWG589800:AWO589800 BGC589800:BGK589800 BPY589800:BQG589800 BZU589800:CAC589800 CJQ589800:CJY589800 CTM589800:CTU589800 DDI589800:DDQ589800 DNE589800:DNM589800 DXA589800:DXI589800 EGW589800:EHE589800 EQS589800:ERA589800 FAO589800:FAW589800 FKK589800:FKS589800 FUG589800:FUO589800 GEC589800:GEK589800 GNY589800:GOG589800 GXU589800:GYC589800 HHQ589800:HHY589800 HRM589800:HRU589800 IBI589800:IBQ589800 ILE589800:ILM589800 IVA589800:IVI589800 JEW589800:JFE589800 JOS589800:JPA589800 JYO589800:JYW589800 KIK589800:KIS589800 KSG589800:KSO589800 LCC589800:LCK589800 LLY589800:LMG589800 LVU589800:LWC589800 MFQ589800:MFY589800 MPM589800:MPU589800 MZI589800:MZQ589800 NJE589800:NJM589800 NTA589800:NTI589800 OCW589800:ODE589800 OMS589800:ONA589800 OWO589800:OWW589800 PGK589800:PGS589800 PQG589800:PQO589800 QAC589800:QAK589800 QJY589800:QKG589800 QTU589800:QUC589800 RDQ589800:RDY589800 RNM589800:RNU589800 RXI589800:RXQ589800 SHE589800:SHM589800 SRA589800:SRI589800 TAW589800:TBE589800 TKS589800:TLA589800 TUO589800:TUW589800 UEK589800:UES589800 UOG589800:UOO589800 UYC589800:UYK589800 VHY589800:VIG589800 VRU589800:VSC589800 WBQ589800:WBY589800 WLM589800:WLU589800 WVI589800:WVQ589800 A655336:I655336 IW655336:JE655336 SS655336:TA655336 ACO655336:ACW655336 AMK655336:AMS655336 AWG655336:AWO655336 BGC655336:BGK655336 BPY655336:BQG655336 BZU655336:CAC655336 CJQ655336:CJY655336 CTM655336:CTU655336 DDI655336:DDQ655336 DNE655336:DNM655336 DXA655336:DXI655336 EGW655336:EHE655336 EQS655336:ERA655336 FAO655336:FAW655336 FKK655336:FKS655336 FUG655336:FUO655336 GEC655336:GEK655336 GNY655336:GOG655336 GXU655336:GYC655336 HHQ655336:HHY655336 HRM655336:HRU655336 IBI655336:IBQ655336 ILE655336:ILM655336 IVA655336:IVI655336 JEW655336:JFE655336 JOS655336:JPA655336 JYO655336:JYW655336 KIK655336:KIS655336 KSG655336:KSO655336 LCC655336:LCK655336 LLY655336:LMG655336 LVU655336:LWC655336 MFQ655336:MFY655336 MPM655336:MPU655336 MZI655336:MZQ655336 NJE655336:NJM655336 NTA655336:NTI655336 OCW655336:ODE655336 OMS655336:ONA655336 OWO655336:OWW655336 PGK655336:PGS655336 PQG655336:PQO655336 QAC655336:QAK655336 QJY655336:QKG655336 QTU655336:QUC655336 RDQ655336:RDY655336 RNM655336:RNU655336 RXI655336:RXQ655336 SHE655336:SHM655336 SRA655336:SRI655336 TAW655336:TBE655336 TKS655336:TLA655336 TUO655336:TUW655336 UEK655336:UES655336 UOG655336:UOO655336 UYC655336:UYK655336 VHY655336:VIG655336 VRU655336:VSC655336 WBQ655336:WBY655336 WLM655336:WLU655336 WVI655336:WVQ655336 A720872:I720872 IW720872:JE720872 SS720872:TA720872 ACO720872:ACW720872 AMK720872:AMS720872 AWG720872:AWO720872 BGC720872:BGK720872 BPY720872:BQG720872 BZU720872:CAC720872 CJQ720872:CJY720872 CTM720872:CTU720872 DDI720872:DDQ720872 DNE720872:DNM720872 DXA720872:DXI720872 EGW720872:EHE720872 EQS720872:ERA720872 FAO720872:FAW720872 FKK720872:FKS720872 FUG720872:FUO720872 GEC720872:GEK720872 GNY720872:GOG720872 GXU720872:GYC720872 HHQ720872:HHY720872 HRM720872:HRU720872 IBI720872:IBQ720872 ILE720872:ILM720872 IVA720872:IVI720872 JEW720872:JFE720872 JOS720872:JPA720872 JYO720872:JYW720872 KIK720872:KIS720872 KSG720872:KSO720872 LCC720872:LCK720872 LLY720872:LMG720872 LVU720872:LWC720872 MFQ720872:MFY720872 MPM720872:MPU720872 MZI720872:MZQ720872 NJE720872:NJM720872 NTA720872:NTI720872 OCW720872:ODE720872 OMS720872:ONA720872 OWO720872:OWW720872 PGK720872:PGS720872 PQG720872:PQO720872 QAC720872:QAK720872 QJY720872:QKG720872 QTU720872:QUC720872 RDQ720872:RDY720872 RNM720872:RNU720872 RXI720872:RXQ720872 SHE720872:SHM720872 SRA720872:SRI720872 TAW720872:TBE720872 TKS720872:TLA720872 TUO720872:TUW720872 UEK720872:UES720872 UOG720872:UOO720872 UYC720872:UYK720872 VHY720872:VIG720872 VRU720872:VSC720872 WBQ720872:WBY720872 WLM720872:WLU720872 WVI720872:WVQ720872 A786408:I786408 IW786408:JE786408 SS786408:TA786408 ACO786408:ACW786408 AMK786408:AMS786408 AWG786408:AWO786408 BGC786408:BGK786408 BPY786408:BQG786408 BZU786408:CAC786408 CJQ786408:CJY786408 CTM786408:CTU786408 DDI786408:DDQ786408 DNE786408:DNM786408 DXA786408:DXI786408 EGW786408:EHE786408 EQS786408:ERA786408 FAO786408:FAW786408 FKK786408:FKS786408 FUG786408:FUO786408 GEC786408:GEK786408 GNY786408:GOG786408 GXU786408:GYC786408 HHQ786408:HHY786408 HRM786408:HRU786408 IBI786408:IBQ786408 ILE786408:ILM786408 IVA786408:IVI786408 JEW786408:JFE786408 JOS786408:JPA786408 JYO786408:JYW786408 KIK786408:KIS786408 KSG786408:KSO786408 LCC786408:LCK786408 LLY786408:LMG786408 LVU786408:LWC786408 MFQ786408:MFY786408 MPM786408:MPU786408 MZI786408:MZQ786408 NJE786408:NJM786408 NTA786408:NTI786408 OCW786408:ODE786408 OMS786408:ONA786408 OWO786408:OWW786408 PGK786408:PGS786408 PQG786408:PQO786408 QAC786408:QAK786408 QJY786408:QKG786408 QTU786408:QUC786408 RDQ786408:RDY786408 RNM786408:RNU786408 RXI786408:RXQ786408 SHE786408:SHM786408 SRA786408:SRI786408 TAW786408:TBE786408 TKS786408:TLA786408 TUO786408:TUW786408 UEK786408:UES786408 UOG786408:UOO786408 UYC786408:UYK786408 VHY786408:VIG786408 VRU786408:VSC786408 WBQ786408:WBY786408 WLM786408:WLU786408 WVI786408:WVQ786408 A851944:I851944 IW851944:JE851944 SS851944:TA851944 ACO851944:ACW851944 AMK851944:AMS851944 AWG851944:AWO851944 BGC851944:BGK851944 BPY851944:BQG851944 BZU851944:CAC851944 CJQ851944:CJY851944 CTM851944:CTU851944 DDI851944:DDQ851944 DNE851944:DNM851944 DXA851944:DXI851944 EGW851944:EHE851944 EQS851944:ERA851944 FAO851944:FAW851944 FKK851944:FKS851944 FUG851944:FUO851944 GEC851944:GEK851944 GNY851944:GOG851944 GXU851944:GYC851944 HHQ851944:HHY851944 HRM851944:HRU851944 IBI851944:IBQ851944 ILE851944:ILM851944 IVA851944:IVI851944 JEW851944:JFE851944 JOS851944:JPA851944 JYO851944:JYW851944 KIK851944:KIS851944 KSG851944:KSO851944 LCC851944:LCK851944 LLY851944:LMG851944 LVU851944:LWC851944 MFQ851944:MFY851944 MPM851944:MPU851944 MZI851944:MZQ851944 NJE851944:NJM851944 NTA851944:NTI851944 OCW851944:ODE851944 OMS851944:ONA851944 OWO851944:OWW851944 PGK851944:PGS851944 PQG851944:PQO851944 QAC851944:QAK851944 QJY851944:QKG851944 QTU851944:QUC851944 RDQ851944:RDY851944 RNM851944:RNU851944 RXI851944:RXQ851944 SHE851944:SHM851944 SRA851944:SRI851944 TAW851944:TBE851944 TKS851944:TLA851944 TUO851944:TUW851944 UEK851944:UES851944 UOG851944:UOO851944 UYC851944:UYK851944 VHY851944:VIG851944 VRU851944:VSC851944 WBQ851944:WBY851944 WLM851944:WLU851944 WVI851944:WVQ851944 A917480:I917480 IW917480:JE917480 SS917480:TA917480 ACO917480:ACW917480 AMK917480:AMS917480 AWG917480:AWO917480 BGC917480:BGK917480 BPY917480:BQG917480 BZU917480:CAC917480 CJQ917480:CJY917480 CTM917480:CTU917480 DDI917480:DDQ917480 DNE917480:DNM917480 DXA917480:DXI917480 EGW917480:EHE917480 EQS917480:ERA917480 FAO917480:FAW917480 FKK917480:FKS917480 FUG917480:FUO917480 GEC917480:GEK917480 GNY917480:GOG917480 GXU917480:GYC917480 HHQ917480:HHY917480 HRM917480:HRU917480 IBI917480:IBQ917480 ILE917480:ILM917480 IVA917480:IVI917480 JEW917480:JFE917480 JOS917480:JPA917480 JYO917480:JYW917480 KIK917480:KIS917480 KSG917480:KSO917480 LCC917480:LCK917480 LLY917480:LMG917480 LVU917480:LWC917480 MFQ917480:MFY917480 MPM917480:MPU917480 MZI917480:MZQ917480 NJE917480:NJM917480 NTA917480:NTI917480 OCW917480:ODE917480 OMS917480:ONA917480 OWO917480:OWW917480 PGK917480:PGS917480 PQG917480:PQO917480 QAC917480:QAK917480 QJY917480:QKG917480 QTU917480:QUC917480 RDQ917480:RDY917480 RNM917480:RNU917480 RXI917480:RXQ917480 SHE917480:SHM917480 SRA917480:SRI917480 TAW917480:TBE917480 TKS917480:TLA917480 TUO917480:TUW917480 UEK917480:UES917480 UOG917480:UOO917480 UYC917480:UYK917480 VHY917480:VIG917480 VRU917480:VSC917480 WBQ917480:WBY917480 WLM917480:WLU917480 WVI917480:WVQ917480 A983016:I983016 IW983016:JE983016 SS983016:TA983016 ACO983016:ACW983016 AMK983016:AMS983016 AWG983016:AWO983016 BGC983016:BGK983016 BPY983016:BQG983016 BZU983016:CAC983016 CJQ983016:CJY983016 CTM983016:CTU983016 DDI983016:DDQ983016 DNE983016:DNM983016 DXA983016:DXI983016 EGW983016:EHE983016 EQS983016:ERA983016 FAO983016:FAW983016 FKK983016:FKS983016 FUG983016:FUO983016 GEC983016:GEK983016 GNY983016:GOG983016 GXU983016:GYC983016 HHQ983016:HHY983016 HRM983016:HRU983016 IBI983016:IBQ983016 ILE983016:ILM983016 IVA983016:IVI983016 JEW983016:JFE983016 JOS983016:JPA983016 JYO983016:JYW983016 KIK983016:KIS983016 KSG983016:KSO983016 LCC983016:LCK983016 LLY983016:LMG983016 LVU983016:LWC983016 MFQ983016:MFY983016 MPM983016:MPU983016 MZI983016:MZQ983016 NJE983016:NJM983016 NTA983016:NTI983016 OCW983016:ODE983016 OMS983016:ONA983016 OWO983016:OWW983016 PGK983016:PGS983016 PQG983016:PQO983016 QAC983016:QAK983016 QJY983016:QKG983016 QTU983016:QUC983016 RDQ983016:RDY983016 RNM983016:RNU983016 RXI983016:RXQ983016 SHE983016:SHM983016 SRA983016:SRI983016 TAW983016:TBE983016 TKS983016:TLA983016 TUO983016:TUW983016 UEK983016:UES983016 UOG983016:UOO983016 UYC983016:UYK983016 VHY983016:VIG983016 VRU983016:VSC983016 WBQ983016:WBY983016 WLM983016:WLU983016">
      <formula1>$C$47:$C$52</formula1>
    </dataValidation>
    <dataValidation type="list" allowBlank="1" showInputMessage="1" showErrorMessage="1" sqref="WVN983024 C65516 IY65516 SU65516 ACQ65516 AMM65516 AWI65516 BGE65516 BQA65516 BZW65516 CJS65516 CTO65516 DDK65516 DNG65516 DXC65516 EGY65516 EQU65516 FAQ65516 FKM65516 FUI65516 GEE65516 GOA65516 GXW65516 HHS65516 HRO65516 IBK65516 ILG65516 IVC65516 JEY65516 JOU65516 JYQ65516 KIM65516 KSI65516 LCE65516 LMA65516 LVW65516 MFS65516 MPO65516 MZK65516 NJG65516 NTC65516 OCY65516 OMU65516 OWQ65516 PGM65516 PQI65516 QAE65516 QKA65516 QTW65516 RDS65516 RNO65516 RXK65516 SHG65516 SRC65516 TAY65516 TKU65516 TUQ65516 UEM65516 UOI65516 UYE65516 VIA65516 VRW65516 WBS65516 WLO65516 WVK65516 C131052 IY131052 SU131052 ACQ131052 AMM131052 AWI131052 BGE131052 BQA131052 BZW131052 CJS131052 CTO131052 DDK131052 DNG131052 DXC131052 EGY131052 EQU131052 FAQ131052 FKM131052 FUI131052 GEE131052 GOA131052 GXW131052 HHS131052 HRO131052 IBK131052 ILG131052 IVC131052 JEY131052 JOU131052 JYQ131052 KIM131052 KSI131052 LCE131052 LMA131052 LVW131052 MFS131052 MPO131052 MZK131052 NJG131052 NTC131052 OCY131052 OMU131052 OWQ131052 PGM131052 PQI131052 QAE131052 QKA131052 QTW131052 RDS131052 RNO131052 RXK131052 SHG131052 SRC131052 TAY131052 TKU131052 TUQ131052 UEM131052 UOI131052 UYE131052 VIA131052 VRW131052 WBS131052 WLO131052 WVK131052 C196588 IY196588 SU196588 ACQ196588 AMM196588 AWI196588 BGE196588 BQA196588 BZW196588 CJS196588 CTO196588 DDK196588 DNG196588 DXC196588 EGY196588 EQU196588 FAQ196588 FKM196588 FUI196588 GEE196588 GOA196588 GXW196588 HHS196588 HRO196588 IBK196588 ILG196588 IVC196588 JEY196588 JOU196588 JYQ196588 KIM196588 KSI196588 LCE196588 LMA196588 LVW196588 MFS196588 MPO196588 MZK196588 NJG196588 NTC196588 OCY196588 OMU196588 OWQ196588 PGM196588 PQI196588 QAE196588 QKA196588 QTW196588 RDS196588 RNO196588 RXK196588 SHG196588 SRC196588 TAY196588 TKU196588 TUQ196588 UEM196588 UOI196588 UYE196588 VIA196588 VRW196588 WBS196588 WLO196588 WVK196588 C262124 IY262124 SU262124 ACQ262124 AMM262124 AWI262124 BGE262124 BQA262124 BZW262124 CJS262124 CTO262124 DDK262124 DNG262124 DXC262124 EGY262124 EQU262124 FAQ262124 FKM262124 FUI262124 GEE262124 GOA262124 GXW262124 HHS262124 HRO262124 IBK262124 ILG262124 IVC262124 JEY262124 JOU262124 JYQ262124 KIM262124 KSI262124 LCE262124 LMA262124 LVW262124 MFS262124 MPO262124 MZK262124 NJG262124 NTC262124 OCY262124 OMU262124 OWQ262124 PGM262124 PQI262124 QAE262124 QKA262124 QTW262124 RDS262124 RNO262124 RXK262124 SHG262124 SRC262124 TAY262124 TKU262124 TUQ262124 UEM262124 UOI262124 UYE262124 VIA262124 VRW262124 WBS262124 WLO262124 WVK262124 C327660 IY327660 SU327660 ACQ327660 AMM327660 AWI327660 BGE327660 BQA327660 BZW327660 CJS327660 CTO327660 DDK327660 DNG327660 DXC327660 EGY327660 EQU327660 FAQ327660 FKM327660 FUI327660 GEE327660 GOA327660 GXW327660 HHS327660 HRO327660 IBK327660 ILG327660 IVC327660 JEY327660 JOU327660 JYQ327660 KIM327660 KSI327660 LCE327660 LMA327660 LVW327660 MFS327660 MPO327660 MZK327660 NJG327660 NTC327660 OCY327660 OMU327660 OWQ327660 PGM327660 PQI327660 QAE327660 QKA327660 QTW327660 RDS327660 RNO327660 RXK327660 SHG327660 SRC327660 TAY327660 TKU327660 TUQ327660 UEM327660 UOI327660 UYE327660 VIA327660 VRW327660 WBS327660 WLO327660 WVK327660 C393196 IY393196 SU393196 ACQ393196 AMM393196 AWI393196 BGE393196 BQA393196 BZW393196 CJS393196 CTO393196 DDK393196 DNG393196 DXC393196 EGY393196 EQU393196 FAQ393196 FKM393196 FUI393196 GEE393196 GOA393196 GXW393196 HHS393196 HRO393196 IBK393196 ILG393196 IVC393196 JEY393196 JOU393196 JYQ393196 KIM393196 KSI393196 LCE393196 LMA393196 LVW393196 MFS393196 MPO393196 MZK393196 NJG393196 NTC393196 OCY393196 OMU393196 OWQ393196 PGM393196 PQI393196 QAE393196 QKA393196 QTW393196 RDS393196 RNO393196 RXK393196 SHG393196 SRC393196 TAY393196 TKU393196 TUQ393196 UEM393196 UOI393196 UYE393196 VIA393196 VRW393196 WBS393196 WLO393196 WVK393196 C458732 IY458732 SU458732 ACQ458732 AMM458732 AWI458732 BGE458732 BQA458732 BZW458732 CJS458732 CTO458732 DDK458732 DNG458732 DXC458732 EGY458732 EQU458732 FAQ458732 FKM458732 FUI458732 GEE458732 GOA458732 GXW458732 HHS458732 HRO458732 IBK458732 ILG458732 IVC458732 JEY458732 JOU458732 JYQ458732 KIM458732 KSI458732 LCE458732 LMA458732 LVW458732 MFS458732 MPO458732 MZK458732 NJG458732 NTC458732 OCY458732 OMU458732 OWQ458732 PGM458732 PQI458732 QAE458732 QKA458732 QTW458732 RDS458732 RNO458732 RXK458732 SHG458732 SRC458732 TAY458732 TKU458732 TUQ458732 UEM458732 UOI458732 UYE458732 VIA458732 VRW458732 WBS458732 WLO458732 WVK458732 C524268 IY524268 SU524268 ACQ524268 AMM524268 AWI524268 BGE524268 BQA524268 BZW524268 CJS524268 CTO524268 DDK524268 DNG524268 DXC524268 EGY524268 EQU524268 FAQ524268 FKM524268 FUI524268 GEE524268 GOA524268 GXW524268 HHS524268 HRO524268 IBK524268 ILG524268 IVC524268 JEY524268 JOU524268 JYQ524268 KIM524268 KSI524268 LCE524268 LMA524268 LVW524268 MFS524268 MPO524268 MZK524268 NJG524268 NTC524268 OCY524268 OMU524268 OWQ524268 PGM524268 PQI524268 QAE524268 QKA524268 QTW524268 RDS524268 RNO524268 RXK524268 SHG524268 SRC524268 TAY524268 TKU524268 TUQ524268 UEM524268 UOI524268 UYE524268 VIA524268 VRW524268 WBS524268 WLO524268 WVK524268 C589804 IY589804 SU589804 ACQ589804 AMM589804 AWI589804 BGE589804 BQA589804 BZW589804 CJS589804 CTO589804 DDK589804 DNG589804 DXC589804 EGY589804 EQU589804 FAQ589804 FKM589804 FUI589804 GEE589804 GOA589804 GXW589804 HHS589804 HRO589804 IBK589804 ILG589804 IVC589804 JEY589804 JOU589804 JYQ589804 KIM589804 KSI589804 LCE589804 LMA589804 LVW589804 MFS589804 MPO589804 MZK589804 NJG589804 NTC589804 OCY589804 OMU589804 OWQ589804 PGM589804 PQI589804 QAE589804 QKA589804 QTW589804 RDS589804 RNO589804 RXK589804 SHG589804 SRC589804 TAY589804 TKU589804 TUQ589804 UEM589804 UOI589804 UYE589804 VIA589804 VRW589804 WBS589804 WLO589804 WVK589804 C655340 IY655340 SU655340 ACQ655340 AMM655340 AWI655340 BGE655340 BQA655340 BZW655340 CJS655340 CTO655340 DDK655340 DNG655340 DXC655340 EGY655340 EQU655340 FAQ655340 FKM655340 FUI655340 GEE655340 GOA655340 GXW655340 HHS655340 HRO655340 IBK655340 ILG655340 IVC655340 JEY655340 JOU655340 JYQ655340 KIM655340 KSI655340 LCE655340 LMA655340 LVW655340 MFS655340 MPO655340 MZK655340 NJG655340 NTC655340 OCY655340 OMU655340 OWQ655340 PGM655340 PQI655340 QAE655340 QKA655340 QTW655340 RDS655340 RNO655340 RXK655340 SHG655340 SRC655340 TAY655340 TKU655340 TUQ655340 UEM655340 UOI655340 UYE655340 VIA655340 VRW655340 WBS655340 WLO655340 WVK655340 C720876 IY720876 SU720876 ACQ720876 AMM720876 AWI720876 BGE720876 BQA720876 BZW720876 CJS720876 CTO720876 DDK720876 DNG720876 DXC720876 EGY720876 EQU720876 FAQ720876 FKM720876 FUI720876 GEE720876 GOA720876 GXW720876 HHS720876 HRO720876 IBK720876 ILG720876 IVC720876 JEY720876 JOU720876 JYQ720876 KIM720876 KSI720876 LCE720876 LMA720876 LVW720876 MFS720876 MPO720876 MZK720876 NJG720876 NTC720876 OCY720876 OMU720876 OWQ720876 PGM720876 PQI720876 QAE720876 QKA720876 QTW720876 RDS720876 RNO720876 RXK720876 SHG720876 SRC720876 TAY720876 TKU720876 TUQ720876 UEM720876 UOI720876 UYE720876 VIA720876 VRW720876 WBS720876 WLO720876 WVK720876 C786412 IY786412 SU786412 ACQ786412 AMM786412 AWI786412 BGE786412 BQA786412 BZW786412 CJS786412 CTO786412 DDK786412 DNG786412 DXC786412 EGY786412 EQU786412 FAQ786412 FKM786412 FUI786412 GEE786412 GOA786412 GXW786412 HHS786412 HRO786412 IBK786412 ILG786412 IVC786412 JEY786412 JOU786412 JYQ786412 KIM786412 KSI786412 LCE786412 LMA786412 LVW786412 MFS786412 MPO786412 MZK786412 NJG786412 NTC786412 OCY786412 OMU786412 OWQ786412 PGM786412 PQI786412 QAE786412 QKA786412 QTW786412 RDS786412 RNO786412 RXK786412 SHG786412 SRC786412 TAY786412 TKU786412 TUQ786412 UEM786412 UOI786412 UYE786412 VIA786412 VRW786412 WBS786412 WLO786412 WVK786412 C851948 IY851948 SU851948 ACQ851948 AMM851948 AWI851948 BGE851948 BQA851948 BZW851948 CJS851948 CTO851948 DDK851948 DNG851948 DXC851948 EGY851948 EQU851948 FAQ851948 FKM851948 FUI851948 GEE851948 GOA851948 GXW851948 HHS851948 HRO851948 IBK851948 ILG851948 IVC851948 JEY851948 JOU851948 JYQ851948 KIM851948 KSI851948 LCE851948 LMA851948 LVW851948 MFS851948 MPO851948 MZK851948 NJG851948 NTC851948 OCY851948 OMU851948 OWQ851948 PGM851948 PQI851948 QAE851948 QKA851948 QTW851948 RDS851948 RNO851948 RXK851948 SHG851948 SRC851948 TAY851948 TKU851948 TUQ851948 UEM851948 UOI851948 UYE851948 VIA851948 VRW851948 WBS851948 WLO851948 WVK851948 C917484 IY917484 SU917484 ACQ917484 AMM917484 AWI917484 BGE917484 BQA917484 BZW917484 CJS917484 CTO917484 DDK917484 DNG917484 DXC917484 EGY917484 EQU917484 FAQ917484 FKM917484 FUI917484 GEE917484 GOA917484 GXW917484 HHS917484 HRO917484 IBK917484 ILG917484 IVC917484 JEY917484 JOU917484 JYQ917484 KIM917484 KSI917484 LCE917484 LMA917484 LVW917484 MFS917484 MPO917484 MZK917484 NJG917484 NTC917484 OCY917484 OMU917484 OWQ917484 PGM917484 PQI917484 QAE917484 QKA917484 QTW917484 RDS917484 RNO917484 RXK917484 SHG917484 SRC917484 TAY917484 TKU917484 TUQ917484 UEM917484 UOI917484 UYE917484 VIA917484 VRW917484 WBS917484 WLO917484 WVK917484 C983020 IY983020 SU983020 ACQ983020 AMM983020 AWI983020 BGE983020 BQA983020 BZW983020 CJS983020 CTO983020 DDK983020 DNG983020 DXC983020 EGY983020 EQU983020 FAQ983020 FKM983020 FUI983020 GEE983020 GOA983020 GXW983020 HHS983020 HRO983020 IBK983020 ILG983020 IVC983020 JEY983020 JOU983020 JYQ983020 KIM983020 KSI983020 LCE983020 LMA983020 LVW983020 MFS983020 MPO983020 MZK983020 NJG983020 NTC983020 OCY983020 OMU983020 OWQ983020 PGM983020 PQI983020 QAE983020 QKA983020 QTW983020 RDS983020 RNO983020 RXK983020 SHG983020 SRC983020 TAY983020 TKU983020 TUQ983020 UEM983020 UOI983020 UYE983020 VIA983020 VRW983020 WBS983020 WLO983020 WVK983020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C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C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C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C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C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C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C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C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C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C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C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C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C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C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F65520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F131056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F196592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F262128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F327664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F393200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F458736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F524272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F589808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F655344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F720880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F786416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F851952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F917488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F983024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formula1>#REF!</formula1>
    </dataValidation>
    <dataValidation type="list" allowBlank="1" showInputMessage="1" showErrorMessage="1" sqref="A34 A22 A26 A18 A30">
      <formula1>$A$64:$A$92</formula1>
    </dataValidation>
  </dataValidations>
  <pageMargins left="0.51181102362204722" right="0.51181102362204722" top="0.44" bottom="0.42" header="0.31496062992125984" footer="0.31496062992125984"/>
  <pageSetup paperSize="9" fitToHeight="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369</v>
      </c>
      <c r="B1" s="61"/>
      <c r="C1" s="61"/>
      <c r="D1" s="61"/>
      <c r="E1" s="61"/>
      <c r="F1" s="61"/>
      <c r="G1" s="61"/>
      <c r="H1" s="62"/>
      <c r="I1" s="62"/>
    </row>
    <row r="2" spans="1:10" x14ac:dyDescent="0.25">
      <c r="A2" s="60" t="s">
        <v>367</v>
      </c>
      <c r="B2" s="61"/>
      <c r="C2" s="61"/>
      <c r="D2" s="61"/>
      <c r="E2" s="61"/>
      <c r="F2" s="61"/>
      <c r="G2" s="61"/>
      <c r="H2" s="62"/>
      <c r="I2" s="62"/>
    </row>
    <row r="3" spans="1:10" x14ac:dyDescent="0.25">
      <c r="A3" s="60" t="s">
        <v>368</v>
      </c>
      <c r="B3" s="61"/>
      <c r="C3" s="61"/>
      <c r="D3" s="61"/>
      <c r="E3" s="61"/>
      <c r="F3" s="61"/>
      <c r="G3" s="61"/>
      <c r="H3" s="62"/>
      <c r="I3" s="62"/>
    </row>
    <row r="4" spans="1:10" x14ac:dyDescent="0.25">
      <c r="A4" s="60" t="s">
        <v>366</v>
      </c>
    </row>
    <row r="5" spans="1:10" ht="15.75" x14ac:dyDescent="0.25">
      <c r="A5" s="65" t="s">
        <v>220</v>
      </c>
      <c r="B5" s="65"/>
      <c r="H5" s="66" t="s">
        <v>176</v>
      </c>
      <c r="I5" s="388" t="s">
        <v>177</v>
      </c>
    </row>
    <row r="6" spans="1:10" ht="15.75" x14ac:dyDescent="0.25">
      <c r="A6" s="9"/>
      <c r="B6" s="9"/>
      <c r="H6" s="67">
        <v>1</v>
      </c>
      <c r="I6" s="389"/>
    </row>
    <row r="7" spans="1:10" ht="15.75" x14ac:dyDescent="0.25">
      <c r="A7" s="390" t="s">
        <v>178</v>
      </c>
      <c r="B7" s="390"/>
      <c r="C7" s="390"/>
      <c r="D7" s="391" t="str">
        <f>CONCATENATE(Заявление!C13,"  ",Заявление!C14,"  ",Заявление!C15)</f>
        <v xml:space="preserve">    </v>
      </c>
      <c r="E7" s="391"/>
      <c r="F7" s="391"/>
      <c r="G7" s="391"/>
      <c r="H7" s="68">
        <v>1</v>
      </c>
    </row>
    <row r="8" spans="1:10" s="70" customFormat="1" ht="31.5" customHeight="1" x14ac:dyDescent="0.25">
      <c r="A8" s="323" t="s">
        <v>291</v>
      </c>
      <c r="B8" s="323"/>
      <c r="C8" s="323"/>
      <c r="D8" s="392" t="str">
        <f>'Выбор специальностей'!D48</f>
        <v xml:space="preserve"> - </v>
      </c>
      <c r="E8" s="392"/>
      <c r="F8" s="392"/>
      <c r="G8" s="392"/>
      <c r="H8" s="69">
        <v>1</v>
      </c>
    </row>
    <row r="9" spans="1:10" x14ac:dyDescent="0.25">
      <c r="A9" s="393" t="s">
        <v>179</v>
      </c>
      <c r="B9" s="393"/>
      <c r="C9" s="393"/>
      <c r="D9" s="393"/>
      <c r="E9" s="393"/>
      <c r="F9" s="393"/>
      <c r="G9" s="393"/>
      <c r="H9" s="68">
        <v>1</v>
      </c>
    </row>
    <row r="10" spans="1:10" ht="29.25" customHeight="1" x14ac:dyDescent="0.25">
      <c r="A10" s="371" t="s">
        <v>141</v>
      </c>
      <c r="B10" s="371"/>
      <c r="C10" s="371"/>
      <c r="D10" s="371"/>
      <c r="E10" s="371"/>
      <c r="F10" s="371"/>
      <c r="G10" s="371"/>
      <c r="H10" s="68" t="str">
        <f>IF(SUM(H11:H13)&gt;0,1,"")</f>
        <v/>
      </c>
      <c r="I10" s="71" t="s">
        <v>180</v>
      </c>
      <c r="J10" s="63" t="str">
        <f>IF($D$8=" - ","-",IF(COUNTA(B11:G13)=0,"Нет",COUNTA(B11:G13)))</f>
        <v>-</v>
      </c>
    </row>
    <row r="11" spans="1:10" ht="39" customHeight="1" x14ac:dyDescent="0.25">
      <c r="A11" s="72" t="s">
        <v>181</v>
      </c>
      <c r="B11" s="373"/>
      <c r="C11" s="373"/>
      <c r="D11" s="373"/>
      <c r="E11" s="373"/>
      <c r="F11" s="373"/>
      <c r="G11" s="373"/>
      <c r="H11" s="68" t="str">
        <f>IF(ISBLANK(B11),"",1)</f>
        <v/>
      </c>
      <c r="I11" s="384" t="s">
        <v>216</v>
      </c>
    </row>
    <row r="12" spans="1:10" ht="39" customHeight="1" x14ac:dyDescent="0.25">
      <c r="A12" s="72" t="s">
        <v>182</v>
      </c>
      <c r="B12" s="373"/>
      <c r="C12" s="373"/>
      <c r="D12" s="373"/>
      <c r="E12" s="373"/>
      <c r="F12" s="373"/>
      <c r="G12" s="373"/>
      <c r="H12" s="68" t="str">
        <f t="shared" ref="H12:H33" si="0">IF(ISBLANK(B12),"",1)</f>
        <v/>
      </c>
      <c r="I12" s="384"/>
    </row>
    <row r="13" spans="1:10" ht="39" customHeight="1" x14ac:dyDescent="0.25">
      <c r="A13" s="72" t="s">
        <v>183</v>
      </c>
      <c r="B13" s="373"/>
      <c r="C13" s="373"/>
      <c r="D13" s="373"/>
      <c r="E13" s="373"/>
      <c r="F13" s="373"/>
      <c r="G13" s="373"/>
      <c r="H13" s="68" t="str">
        <f t="shared" si="0"/>
        <v/>
      </c>
      <c r="I13" s="93"/>
    </row>
    <row r="14" spans="1:10" ht="15.75" customHeight="1" x14ac:dyDescent="0.25">
      <c r="A14" s="371" t="s">
        <v>186</v>
      </c>
      <c r="B14" s="371"/>
      <c r="C14" s="371"/>
      <c r="D14" s="371"/>
      <c r="E14" s="371"/>
      <c r="F14" s="371"/>
      <c r="G14" s="371"/>
      <c r="H14" s="68" t="str">
        <f>IF(SUM(H15:H17)&gt;0,1,"")</f>
        <v/>
      </c>
      <c r="I14" s="71" t="s">
        <v>180</v>
      </c>
      <c r="J14" s="63" t="str">
        <f>IF($D$8=" - ","-",IF(COUNTA(B15:G17)=0,"Нет",COUNTA(B15:G17)))</f>
        <v>-</v>
      </c>
    </row>
    <row r="15" spans="1:10" ht="39" customHeight="1" x14ac:dyDescent="0.25">
      <c r="A15" s="72" t="s">
        <v>181</v>
      </c>
      <c r="B15" s="373"/>
      <c r="C15" s="373"/>
      <c r="D15" s="373"/>
      <c r="E15" s="373"/>
      <c r="F15" s="373"/>
      <c r="G15" s="373"/>
      <c r="H15" s="68" t="str">
        <f t="shared" si="0"/>
        <v/>
      </c>
      <c r="I15" s="384" t="s">
        <v>449</v>
      </c>
    </row>
    <row r="16" spans="1:10" ht="39" customHeight="1" x14ac:dyDescent="0.25">
      <c r="A16" s="72" t="s">
        <v>182</v>
      </c>
      <c r="B16" s="373"/>
      <c r="C16" s="373"/>
      <c r="D16" s="373"/>
      <c r="E16" s="373"/>
      <c r="F16" s="373"/>
      <c r="G16" s="373"/>
      <c r="H16" s="68" t="str">
        <f t="shared" si="0"/>
        <v/>
      </c>
      <c r="I16" s="384"/>
    </row>
    <row r="17" spans="1:10" ht="39" customHeight="1" x14ac:dyDescent="0.25">
      <c r="A17" s="72" t="s">
        <v>183</v>
      </c>
      <c r="B17" s="373"/>
      <c r="C17" s="373"/>
      <c r="D17" s="373"/>
      <c r="E17" s="373"/>
      <c r="F17" s="373"/>
      <c r="G17" s="373"/>
      <c r="H17" s="68" t="str">
        <f t="shared" si="0"/>
        <v/>
      </c>
    </row>
    <row r="18" spans="1:10" ht="45" customHeight="1" x14ac:dyDescent="0.25">
      <c r="A18" s="371" t="s">
        <v>142</v>
      </c>
      <c r="B18" s="371"/>
      <c r="C18" s="371"/>
      <c r="D18" s="371"/>
      <c r="E18" s="371"/>
      <c r="F18" s="371"/>
      <c r="G18" s="371"/>
      <c r="H18" s="68" t="str">
        <f>IF(SUM(H19:H21)&gt;0,1,"")</f>
        <v/>
      </c>
      <c r="I18" s="71" t="s">
        <v>187</v>
      </c>
      <c r="J18" s="63" t="str">
        <f>IF($D$8=" - ","-",IF(COUNTA(B19:G21)=0,"Нет",COUNTA(B19:G21)))</f>
        <v>-</v>
      </c>
    </row>
    <row r="19" spans="1:10" ht="39" customHeight="1" x14ac:dyDescent="0.25">
      <c r="A19" s="72" t="s">
        <v>181</v>
      </c>
      <c r="B19" s="373"/>
      <c r="C19" s="373"/>
      <c r="D19" s="373"/>
      <c r="E19" s="373"/>
      <c r="F19" s="373"/>
      <c r="G19" s="373"/>
      <c r="H19" s="68" t="str">
        <f t="shared" si="0"/>
        <v/>
      </c>
      <c r="I19" s="123" t="s">
        <v>217</v>
      </c>
    </row>
    <row r="20" spans="1:10" ht="39" customHeight="1" x14ac:dyDescent="0.25">
      <c r="A20" s="72" t="s">
        <v>182</v>
      </c>
      <c r="B20" s="373"/>
      <c r="C20" s="373"/>
      <c r="D20" s="373"/>
      <c r="E20" s="373"/>
      <c r="F20" s="373"/>
      <c r="G20" s="373"/>
      <c r="H20" s="68" t="str">
        <f t="shared" si="0"/>
        <v/>
      </c>
      <c r="I20" s="123" t="s">
        <v>218</v>
      </c>
    </row>
    <row r="21" spans="1:10" ht="39" customHeight="1" x14ac:dyDescent="0.25">
      <c r="A21" s="72" t="s">
        <v>183</v>
      </c>
      <c r="B21" s="373"/>
      <c r="C21" s="373"/>
      <c r="D21" s="373"/>
      <c r="E21" s="373"/>
      <c r="F21" s="373"/>
      <c r="G21" s="373"/>
      <c r="H21" s="68" t="str">
        <f t="shared" si="0"/>
        <v/>
      </c>
    </row>
    <row r="22" spans="1:10" ht="30" customHeight="1" x14ac:dyDescent="0.25">
      <c r="A22" s="371" t="s">
        <v>143</v>
      </c>
      <c r="B22" s="371"/>
      <c r="C22" s="371"/>
      <c r="D22" s="371"/>
      <c r="E22" s="371"/>
      <c r="F22" s="371"/>
      <c r="G22" s="371"/>
      <c r="H22" s="68" t="str">
        <f>IF(SUM(H23:H27)&gt;0,1,"")</f>
        <v/>
      </c>
      <c r="I22" s="71" t="s">
        <v>187</v>
      </c>
      <c r="J22" s="63" t="str">
        <f>IF($D$8=" - ","-",IF(COUNTA(B23:G27)=0,"Нет",COUNTA(B23:G27)))</f>
        <v>-</v>
      </c>
    </row>
    <row r="23" spans="1:10" ht="54" customHeight="1" x14ac:dyDescent="0.25">
      <c r="A23" s="72" t="s">
        <v>181</v>
      </c>
      <c r="B23" s="372"/>
      <c r="C23" s="373"/>
      <c r="D23" s="373"/>
      <c r="E23" s="373"/>
      <c r="F23" s="373"/>
      <c r="G23" s="373"/>
      <c r="H23" s="68" t="str">
        <f t="shared" si="0"/>
        <v/>
      </c>
      <c r="I23" s="123" t="s">
        <v>450</v>
      </c>
    </row>
    <row r="24" spans="1:10" ht="54" customHeight="1" x14ac:dyDescent="0.25">
      <c r="A24" s="72" t="s">
        <v>182</v>
      </c>
      <c r="B24" s="373"/>
      <c r="C24" s="373"/>
      <c r="D24" s="373"/>
      <c r="E24" s="373"/>
      <c r="F24" s="373"/>
      <c r="G24" s="373"/>
      <c r="H24" s="68" t="str">
        <f t="shared" si="0"/>
        <v/>
      </c>
      <c r="I24" s="123" t="s">
        <v>219</v>
      </c>
    </row>
    <row r="25" spans="1:10" ht="54" customHeight="1" x14ac:dyDescent="0.25">
      <c r="A25" s="72" t="s">
        <v>183</v>
      </c>
      <c r="B25" s="373"/>
      <c r="C25" s="373"/>
      <c r="D25" s="373"/>
      <c r="E25" s="373"/>
      <c r="F25" s="373"/>
      <c r="G25" s="373"/>
      <c r="H25" s="68" t="str">
        <f t="shared" si="0"/>
        <v/>
      </c>
      <c r="I25" s="93"/>
    </row>
    <row r="26" spans="1:10" ht="54" customHeight="1" x14ac:dyDescent="0.25">
      <c r="A26" s="72" t="s">
        <v>184</v>
      </c>
      <c r="B26" s="373"/>
      <c r="C26" s="373"/>
      <c r="D26" s="373"/>
      <c r="E26" s="373"/>
      <c r="F26" s="373"/>
      <c r="G26" s="373"/>
      <c r="H26" s="68" t="str">
        <f t="shared" si="0"/>
        <v/>
      </c>
    </row>
    <row r="27" spans="1:10" ht="54" customHeight="1" x14ac:dyDescent="0.25">
      <c r="A27" s="72" t="s">
        <v>185</v>
      </c>
      <c r="B27" s="373"/>
      <c r="C27" s="373"/>
      <c r="D27" s="373"/>
      <c r="E27" s="373"/>
      <c r="F27" s="373"/>
      <c r="G27" s="373"/>
      <c r="H27" s="68" t="str">
        <f t="shared" si="0"/>
        <v/>
      </c>
    </row>
    <row r="28" spans="1:10" x14ac:dyDescent="0.25">
      <c r="A28" s="371" t="s">
        <v>144</v>
      </c>
      <c r="B28" s="371"/>
      <c r="C28" s="371"/>
      <c r="D28" s="371"/>
      <c r="E28" s="371"/>
      <c r="F28" s="371"/>
      <c r="G28" s="371"/>
      <c r="H28" s="68" t="str">
        <f>IF(SUM(H29:H33)&gt;0,1,"")</f>
        <v/>
      </c>
      <c r="I28" s="71" t="s">
        <v>180</v>
      </c>
      <c r="J28" s="63" t="str">
        <f>IF($D$8=" - ","-",IF(COUNTA(B29:G33)=0,"Нет",COUNTA(B29:G33)))</f>
        <v>-</v>
      </c>
    </row>
    <row r="29" spans="1:10" ht="39" customHeight="1" x14ac:dyDescent="0.25">
      <c r="A29" s="72" t="s">
        <v>181</v>
      </c>
      <c r="B29" s="373"/>
      <c r="C29" s="373"/>
      <c r="D29" s="373"/>
      <c r="E29" s="373"/>
      <c r="F29" s="373"/>
      <c r="G29" s="373"/>
      <c r="H29" s="68" t="str">
        <f t="shared" si="0"/>
        <v/>
      </c>
      <c r="I29" s="384" t="s">
        <v>451</v>
      </c>
    </row>
    <row r="30" spans="1:10" ht="39" customHeight="1" x14ac:dyDescent="0.25">
      <c r="A30" s="72" t="s">
        <v>182</v>
      </c>
      <c r="B30" s="373"/>
      <c r="C30" s="373"/>
      <c r="D30" s="373"/>
      <c r="E30" s="373"/>
      <c r="F30" s="373"/>
      <c r="G30" s="373"/>
      <c r="H30" s="68" t="str">
        <f t="shared" si="0"/>
        <v/>
      </c>
      <c r="I30" s="384"/>
    </row>
    <row r="31" spans="1:10" ht="39" customHeight="1" x14ac:dyDescent="0.25">
      <c r="A31" s="72" t="s">
        <v>183</v>
      </c>
      <c r="B31" s="373"/>
      <c r="C31" s="373"/>
      <c r="D31" s="373"/>
      <c r="E31" s="373"/>
      <c r="F31" s="373"/>
      <c r="G31" s="373"/>
      <c r="H31" s="68" t="str">
        <f t="shared" si="0"/>
        <v/>
      </c>
      <c r="I31" s="384"/>
    </row>
    <row r="32" spans="1:10" ht="39" customHeight="1" x14ac:dyDescent="0.25">
      <c r="A32" s="72" t="s">
        <v>184</v>
      </c>
      <c r="B32" s="373"/>
      <c r="C32" s="373"/>
      <c r="D32" s="373"/>
      <c r="E32" s="373"/>
      <c r="F32" s="373"/>
      <c r="G32" s="373"/>
      <c r="H32" s="68" t="str">
        <f t="shared" si="0"/>
        <v/>
      </c>
      <c r="I32" s="384"/>
    </row>
    <row r="33" spans="1:41" ht="39" customHeight="1" x14ac:dyDescent="0.25">
      <c r="A33" s="72" t="s">
        <v>185</v>
      </c>
      <c r="B33" s="373"/>
      <c r="C33" s="373"/>
      <c r="D33" s="373"/>
      <c r="E33" s="373"/>
      <c r="F33" s="373"/>
      <c r="G33" s="373"/>
      <c r="H33" s="68" t="str">
        <f t="shared" si="0"/>
        <v/>
      </c>
    </row>
    <row r="34" spans="1:41" s="76" customFormat="1" x14ac:dyDescent="0.25">
      <c r="A34" s="73"/>
      <c r="B34" s="73"/>
      <c r="C34" s="74"/>
      <c r="D34" s="74"/>
      <c r="E34" s="74"/>
      <c r="F34" s="74"/>
      <c r="G34" s="74"/>
      <c r="H34" s="75">
        <v>1</v>
      </c>
    </row>
    <row r="35" spans="1:41" ht="15.75" x14ac:dyDescent="0.25">
      <c r="A35" s="376" t="s">
        <v>188</v>
      </c>
      <c r="B35" s="376"/>
      <c r="C35" s="376"/>
      <c r="D35" s="376"/>
      <c r="E35" s="376"/>
      <c r="F35" s="377" t="s">
        <v>147</v>
      </c>
      <c r="G35" s="377"/>
      <c r="H35" s="68">
        <v>1</v>
      </c>
    </row>
    <row r="36" spans="1:41" ht="31.5" customHeight="1" x14ac:dyDescent="0.25">
      <c r="A36" s="387" t="s">
        <v>416</v>
      </c>
      <c r="B36" s="375"/>
      <c r="C36" s="375"/>
      <c r="D36" s="375"/>
      <c r="E36" s="375"/>
      <c r="F36" s="378"/>
      <c r="G36" s="379"/>
      <c r="H36" s="68">
        <v>1</v>
      </c>
    </row>
    <row r="37" spans="1:41" ht="32.25" customHeight="1" x14ac:dyDescent="0.25">
      <c r="A37" s="375" t="s">
        <v>189</v>
      </c>
      <c r="B37" s="375"/>
      <c r="C37" s="375"/>
      <c r="D37" s="375"/>
      <c r="E37" s="375"/>
      <c r="F37" s="380"/>
      <c r="G37" s="381"/>
      <c r="H37" s="68">
        <v>1</v>
      </c>
    </row>
    <row r="38" spans="1:41" ht="32.25" customHeight="1" x14ac:dyDescent="0.25">
      <c r="A38" s="375" t="s">
        <v>190</v>
      </c>
      <c r="B38" s="375"/>
      <c r="C38" s="375"/>
      <c r="D38" s="375"/>
      <c r="E38" s="375"/>
      <c r="F38" s="382"/>
      <c r="G38" s="383"/>
      <c r="H38" s="68">
        <v>1</v>
      </c>
    </row>
    <row r="39" spans="1:41" ht="15.75" x14ac:dyDescent="0.25">
      <c r="A39" s="77"/>
      <c r="B39" s="77"/>
      <c r="H39" s="67">
        <v>1</v>
      </c>
    </row>
    <row r="40" spans="1:41" ht="15.75" x14ac:dyDescent="0.25">
      <c r="A40" s="77"/>
      <c r="B40" s="77"/>
      <c r="H40" s="67">
        <v>1</v>
      </c>
    </row>
    <row r="41" spans="1:41" ht="15.75" x14ac:dyDescent="0.25">
      <c r="A41" s="385"/>
      <c r="B41" s="385"/>
      <c r="C41" s="78" t="str">
        <f>Заявление!C85</f>
        <v>2024 г.</v>
      </c>
      <c r="E41" s="386"/>
      <c r="F41" s="386"/>
      <c r="G41" s="38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74" t="s">
        <v>159</v>
      </c>
      <c r="B42" s="374"/>
      <c r="D42" s="9"/>
      <c r="E42" s="277" t="s">
        <v>160</v>
      </c>
      <c r="F42" s="277"/>
      <c r="G42" s="27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I15:I16"/>
    <mergeCell ref="I11:I12"/>
    <mergeCell ref="A9:G9"/>
    <mergeCell ref="A10:G10"/>
    <mergeCell ref="B11:G11"/>
    <mergeCell ref="B12:G12"/>
    <mergeCell ref="B13:G13"/>
    <mergeCell ref="B21:G21"/>
    <mergeCell ref="A14:G14"/>
    <mergeCell ref="B15:G15"/>
    <mergeCell ref="B16:G16"/>
    <mergeCell ref="B17:G17"/>
    <mergeCell ref="A18:G18"/>
    <mergeCell ref="B19:G19"/>
    <mergeCell ref="B20:G20"/>
    <mergeCell ref="I5:I6"/>
    <mergeCell ref="A7:C7"/>
    <mergeCell ref="D7:G7"/>
    <mergeCell ref="A8:C8"/>
    <mergeCell ref="D8:G8"/>
    <mergeCell ref="I29:I32"/>
    <mergeCell ref="A41:B41"/>
    <mergeCell ref="E41:G41"/>
    <mergeCell ref="B29:G29"/>
    <mergeCell ref="B30:G30"/>
    <mergeCell ref="B31:G31"/>
    <mergeCell ref="B32:G32"/>
    <mergeCell ref="B33:G33"/>
    <mergeCell ref="A36:E36"/>
    <mergeCell ref="A37:E37"/>
    <mergeCell ref="A28:G28"/>
    <mergeCell ref="A22:G22"/>
    <mergeCell ref="B23:G23"/>
    <mergeCell ref="A42:B42"/>
    <mergeCell ref="E42:G42"/>
    <mergeCell ref="A38:E38"/>
    <mergeCell ref="A35:E35"/>
    <mergeCell ref="F35:G35"/>
    <mergeCell ref="B24:G24"/>
    <mergeCell ref="B25:G25"/>
    <mergeCell ref="B26:G26"/>
    <mergeCell ref="B27:G27"/>
    <mergeCell ref="F36:G3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369</v>
      </c>
      <c r="B1" s="61"/>
      <c r="C1" s="61"/>
      <c r="D1" s="61"/>
      <c r="E1" s="61"/>
      <c r="F1" s="61"/>
      <c r="G1" s="61"/>
      <c r="H1" s="62"/>
      <c r="I1" s="62"/>
    </row>
    <row r="2" spans="1:10" x14ac:dyDescent="0.25">
      <c r="A2" s="60" t="s">
        <v>367</v>
      </c>
      <c r="B2" s="61"/>
      <c r="C2" s="61"/>
      <c r="D2" s="61"/>
      <c r="E2" s="61"/>
      <c r="F2" s="61"/>
      <c r="G2" s="61"/>
      <c r="H2" s="62"/>
      <c r="I2" s="62"/>
    </row>
    <row r="3" spans="1:10" x14ac:dyDescent="0.25">
      <c r="A3" s="60" t="s">
        <v>368</v>
      </c>
      <c r="B3" s="61"/>
      <c r="C3" s="61"/>
      <c r="D3" s="61"/>
      <c r="E3" s="61"/>
      <c r="F3" s="61"/>
      <c r="G3" s="61"/>
      <c r="H3" s="62"/>
      <c r="I3" s="62"/>
    </row>
    <row r="4" spans="1:10" x14ac:dyDescent="0.25">
      <c r="A4" s="60" t="s">
        <v>366</v>
      </c>
    </row>
    <row r="5" spans="1:10" ht="15.75" x14ac:dyDescent="0.25">
      <c r="A5" s="65" t="s">
        <v>220</v>
      </c>
      <c r="B5" s="65"/>
      <c r="H5" s="66" t="s">
        <v>176</v>
      </c>
      <c r="I5" s="388" t="s">
        <v>177</v>
      </c>
    </row>
    <row r="6" spans="1:10" ht="15.75" x14ac:dyDescent="0.25">
      <c r="A6" s="9"/>
      <c r="B6" s="9"/>
      <c r="H6" s="67">
        <v>1</v>
      </c>
      <c r="I6" s="389"/>
    </row>
    <row r="7" spans="1:10" ht="15.75" x14ac:dyDescent="0.25">
      <c r="A7" s="390" t="s">
        <v>178</v>
      </c>
      <c r="B7" s="390"/>
      <c r="C7" s="390"/>
      <c r="D7" s="391" t="str">
        <f>CONCATENATE(Заявление!C13,"  ",Заявление!C14,"  ",Заявление!C15)</f>
        <v xml:space="preserve">    </v>
      </c>
      <c r="E7" s="391"/>
      <c r="F7" s="391"/>
      <c r="G7" s="391"/>
      <c r="H7" s="68">
        <v>1</v>
      </c>
    </row>
    <row r="8" spans="1:10" s="70" customFormat="1" ht="31.5" customHeight="1" x14ac:dyDescent="0.25">
      <c r="A8" s="323" t="s">
        <v>291</v>
      </c>
      <c r="B8" s="323"/>
      <c r="C8" s="323"/>
      <c r="D8" s="392" t="str">
        <f>'Выбор специальностей'!D49</f>
        <v xml:space="preserve"> - </v>
      </c>
      <c r="E8" s="392"/>
      <c r="F8" s="392"/>
      <c r="G8" s="392"/>
      <c r="H8" s="69">
        <v>1</v>
      </c>
    </row>
    <row r="9" spans="1:10" x14ac:dyDescent="0.25">
      <c r="A9" s="393" t="s">
        <v>179</v>
      </c>
      <c r="B9" s="393"/>
      <c r="C9" s="393"/>
      <c r="D9" s="393"/>
      <c r="E9" s="393"/>
      <c r="F9" s="393"/>
      <c r="G9" s="393"/>
      <c r="H9" s="68">
        <v>1</v>
      </c>
    </row>
    <row r="10" spans="1:10" ht="29.25" customHeight="1" x14ac:dyDescent="0.25">
      <c r="A10" s="371" t="s">
        <v>141</v>
      </c>
      <c r="B10" s="371"/>
      <c r="C10" s="371"/>
      <c r="D10" s="371"/>
      <c r="E10" s="371"/>
      <c r="F10" s="371"/>
      <c r="G10" s="371"/>
      <c r="H10" s="68" t="str">
        <f>IF(SUM(H11:H13)&gt;0,1,"")</f>
        <v/>
      </c>
      <c r="I10" s="71" t="s">
        <v>180</v>
      </c>
      <c r="J10" s="63" t="str">
        <f>IF($D$8=" - ","-",IF(COUNTA(B11:G13)=0,"Нет",COUNTA(B11:G13)))</f>
        <v>-</v>
      </c>
    </row>
    <row r="11" spans="1:10" ht="39" customHeight="1" x14ac:dyDescent="0.25">
      <c r="A11" s="72" t="s">
        <v>181</v>
      </c>
      <c r="B11" s="373"/>
      <c r="C11" s="373"/>
      <c r="D11" s="373"/>
      <c r="E11" s="373"/>
      <c r="F11" s="373"/>
      <c r="G11" s="373"/>
      <c r="H11" s="68" t="str">
        <f>IF(ISBLANK(B11),"",1)</f>
        <v/>
      </c>
      <c r="I11" s="384" t="s">
        <v>216</v>
      </c>
    </row>
    <row r="12" spans="1:10" ht="39" customHeight="1" x14ac:dyDescent="0.25">
      <c r="A12" s="72" t="s">
        <v>182</v>
      </c>
      <c r="B12" s="373"/>
      <c r="C12" s="373"/>
      <c r="D12" s="373"/>
      <c r="E12" s="373"/>
      <c r="F12" s="373"/>
      <c r="G12" s="373"/>
      <c r="H12" s="68" t="str">
        <f t="shared" ref="H12:H33" si="0">IF(ISBLANK(B12),"",1)</f>
        <v/>
      </c>
      <c r="I12" s="384"/>
    </row>
    <row r="13" spans="1:10" ht="39" customHeight="1" x14ac:dyDescent="0.25">
      <c r="A13" s="72" t="s">
        <v>183</v>
      </c>
      <c r="B13" s="373"/>
      <c r="C13" s="373"/>
      <c r="D13" s="373"/>
      <c r="E13" s="373"/>
      <c r="F13" s="373"/>
      <c r="G13" s="373"/>
      <c r="H13" s="68" t="str">
        <f t="shared" si="0"/>
        <v/>
      </c>
      <c r="I13" s="93"/>
    </row>
    <row r="14" spans="1:10" ht="15.75" customHeight="1" x14ac:dyDescent="0.25">
      <c r="A14" s="371" t="s">
        <v>186</v>
      </c>
      <c r="B14" s="371"/>
      <c r="C14" s="371"/>
      <c r="D14" s="371"/>
      <c r="E14" s="371"/>
      <c r="F14" s="371"/>
      <c r="G14" s="371"/>
      <c r="H14" s="68" t="str">
        <f>IF(SUM(H15:H17)&gt;0,1,"")</f>
        <v/>
      </c>
      <c r="I14" s="71" t="s">
        <v>180</v>
      </c>
      <c r="J14" s="63" t="str">
        <f>IF($D$8=" - ","-",IF(COUNTA(B15:G17)=0,"Нет",COUNTA(B15:G17)))</f>
        <v>-</v>
      </c>
    </row>
    <row r="15" spans="1:10" ht="39" customHeight="1" x14ac:dyDescent="0.25">
      <c r="A15" s="72" t="s">
        <v>181</v>
      </c>
      <c r="B15" s="373"/>
      <c r="C15" s="373"/>
      <c r="D15" s="373"/>
      <c r="E15" s="373"/>
      <c r="F15" s="373"/>
      <c r="G15" s="373"/>
      <c r="H15" s="68" t="str">
        <f t="shared" si="0"/>
        <v/>
      </c>
      <c r="I15" s="384" t="s">
        <v>449</v>
      </c>
    </row>
    <row r="16" spans="1:10" ht="39" customHeight="1" x14ac:dyDescent="0.25">
      <c r="A16" s="72" t="s">
        <v>182</v>
      </c>
      <c r="B16" s="373"/>
      <c r="C16" s="373"/>
      <c r="D16" s="373"/>
      <c r="E16" s="373"/>
      <c r="F16" s="373"/>
      <c r="G16" s="373"/>
      <c r="H16" s="68" t="str">
        <f t="shared" si="0"/>
        <v/>
      </c>
      <c r="I16" s="384"/>
    </row>
    <row r="17" spans="1:10" ht="39" customHeight="1" x14ac:dyDescent="0.25">
      <c r="A17" s="72" t="s">
        <v>183</v>
      </c>
      <c r="B17" s="373"/>
      <c r="C17" s="373"/>
      <c r="D17" s="373"/>
      <c r="E17" s="373"/>
      <c r="F17" s="373"/>
      <c r="G17" s="373"/>
      <c r="H17" s="68" t="str">
        <f t="shared" si="0"/>
        <v/>
      </c>
    </row>
    <row r="18" spans="1:10" ht="45" customHeight="1" x14ac:dyDescent="0.25">
      <c r="A18" s="371" t="s">
        <v>142</v>
      </c>
      <c r="B18" s="371"/>
      <c r="C18" s="371"/>
      <c r="D18" s="371"/>
      <c r="E18" s="371"/>
      <c r="F18" s="371"/>
      <c r="G18" s="371"/>
      <c r="H18" s="68" t="str">
        <f>IF(SUM(H19:H21)&gt;0,1,"")</f>
        <v/>
      </c>
      <c r="I18" s="71" t="s">
        <v>187</v>
      </c>
      <c r="J18" s="63" t="str">
        <f>IF($D$8=" - ","-",IF(COUNTA(B19:G21)=0,"Нет",COUNTA(B19:G21)))</f>
        <v>-</v>
      </c>
    </row>
    <row r="19" spans="1:10" ht="39" customHeight="1" x14ac:dyDescent="0.25">
      <c r="A19" s="72" t="s">
        <v>181</v>
      </c>
      <c r="B19" s="373"/>
      <c r="C19" s="373"/>
      <c r="D19" s="373"/>
      <c r="E19" s="373"/>
      <c r="F19" s="373"/>
      <c r="G19" s="373"/>
      <c r="H19" s="68" t="str">
        <f t="shared" si="0"/>
        <v/>
      </c>
      <c r="I19" s="123" t="s">
        <v>217</v>
      </c>
    </row>
    <row r="20" spans="1:10" ht="39" customHeight="1" x14ac:dyDescent="0.25">
      <c r="A20" s="72" t="s">
        <v>182</v>
      </c>
      <c r="B20" s="373"/>
      <c r="C20" s="373"/>
      <c r="D20" s="373"/>
      <c r="E20" s="373"/>
      <c r="F20" s="373"/>
      <c r="G20" s="373"/>
      <c r="H20" s="68" t="str">
        <f t="shared" si="0"/>
        <v/>
      </c>
      <c r="I20" s="123" t="s">
        <v>218</v>
      </c>
    </row>
    <row r="21" spans="1:10" ht="39" customHeight="1" x14ac:dyDescent="0.25">
      <c r="A21" s="72" t="s">
        <v>183</v>
      </c>
      <c r="B21" s="373"/>
      <c r="C21" s="373"/>
      <c r="D21" s="373"/>
      <c r="E21" s="373"/>
      <c r="F21" s="373"/>
      <c r="G21" s="373"/>
      <c r="H21" s="68" t="str">
        <f t="shared" si="0"/>
        <v/>
      </c>
    </row>
    <row r="22" spans="1:10" ht="30" customHeight="1" x14ac:dyDescent="0.25">
      <c r="A22" s="371" t="s">
        <v>143</v>
      </c>
      <c r="B22" s="371"/>
      <c r="C22" s="371"/>
      <c r="D22" s="371"/>
      <c r="E22" s="371"/>
      <c r="F22" s="371"/>
      <c r="G22" s="371"/>
      <c r="H22" s="68" t="str">
        <f>IF(SUM(H23:H27)&gt;0,1,"")</f>
        <v/>
      </c>
      <c r="I22" s="71" t="s">
        <v>187</v>
      </c>
      <c r="J22" s="63" t="str">
        <f>IF($D$8=" - ","-",IF(COUNTA(B23:G27)=0,"Нет",COUNTA(B23:G27)))</f>
        <v>-</v>
      </c>
    </row>
    <row r="23" spans="1:10" ht="54" customHeight="1" x14ac:dyDescent="0.25">
      <c r="A23" s="72" t="s">
        <v>181</v>
      </c>
      <c r="B23" s="372"/>
      <c r="C23" s="373"/>
      <c r="D23" s="373"/>
      <c r="E23" s="373"/>
      <c r="F23" s="373"/>
      <c r="G23" s="373"/>
      <c r="H23" s="68" t="str">
        <f t="shared" si="0"/>
        <v/>
      </c>
      <c r="I23" s="123" t="s">
        <v>450</v>
      </c>
    </row>
    <row r="24" spans="1:10" ht="54" customHeight="1" x14ac:dyDescent="0.25">
      <c r="A24" s="72" t="s">
        <v>182</v>
      </c>
      <c r="B24" s="373"/>
      <c r="C24" s="373"/>
      <c r="D24" s="373"/>
      <c r="E24" s="373"/>
      <c r="F24" s="373"/>
      <c r="G24" s="373"/>
      <c r="H24" s="68" t="str">
        <f t="shared" si="0"/>
        <v/>
      </c>
      <c r="I24" s="123" t="s">
        <v>219</v>
      </c>
    </row>
    <row r="25" spans="1:10" ht="54" customHeight="1" x14ac:dyDescent="0.25">
      <c r="A25" s="72" t="s">
        <v>183</v>
      </c>
      <c r="B25" s="373"/>
      <c r="C25" s="373"/>
      <c r="D25" s="373"/>
      <c r="E25" s="373"/>
      <c r="F25" s="373"/>
      <c r="G25" s="373"/>
      <c r="H25" s="68" t="str">
        <f t="shared" si="0"/>
        <v/>
      </c>
      <c r="I25" s="93"/>
    </row>
    <row r="26" spans="1:10" ht="54" customHeight="1" x14ac:dyDescent="0.25">
      <c r="A26" s="72" t="s">
        <v>184</v>
      </c>
      <c r="B26" s="373"/>
      <c r="C26" s="373"/>
      <c r="D26" s="373"/>
      <c r="E26" s="373"/>
      <c r="F26" s="373"/>
      <c r="G26" s="373"/>
      <c r="H26" s="68" t="str">
        <f t="shared" si="0"/>
        <v/>
      </c>
    </row>
    <row r="27" spans="1:10" ht="54" customHeight="1" x14ac:dyDescent="0.25">
      <c r="A27" s="72" t="s">
        <v>185</v>
      </c>
      <c r="B27" s="373"/>
      <c r="C27" s="373"/>
      <c r="D27" s="373"/>
      <c r="E27" s="373"/>
      <c r="F27" s="373"/>
      <c r="G27" s="373"/>
      <c r="H27" s="68" t="str">
        <f t="shared" si="0"/>
        <v/>
      </c>
    </row>
    <row r="28" spans="1:10" x14ac:dyDescent="0.25">
      <c r="A28" s="371" t="s">
        <v>144</v>
      </c>
      <c r="B28" s="371"/>
      <c r="C28" s="371"/>
      <c r="D28" s="371"/>
      <c r="E28" s="371"/>
      <c r="F28" s="371"/>
      <c r="G28" s="371"/>
      <c r="H28" s="68" t="str">
        <f>IF(SUM(H29:H33)&gt;0,1,"")</f>
        <v/>
      </c>
      <c r="I28" s="71" t="s">
        <v>180</v>
      </c>
      <c r="J28" s="63" t="str">
        <f>IF($D$8=" - ","-",IF(COUNTA(B29:G33)=0,"Нет",COUNTA(B29:G33)))</f>
        <v>-</v>
      </c>
    </row>
    <row r="29" spans="1:10" ht="39" customHeight="1" x14ac:dyDescent="0.25">
      <c r="A29" s="72" t="s">
        <v>181</v>
      </c>
      <c r="B29" s="373"/>
      <c r="C29" s="373"/>
      <c r="D29" s="373"/>
      <c r="E29" s="373"/>
      <c r="F29" s="373"/>
      <c r="G29" s="373"/>
      <c r="H29" s="68" t="str">
        <f t="shared" si="0"/>
        <v/>
      </c>
      <c r="I29" s="384" t="s">
        <v>451</v>
      </c>
    </row>
    <row r="30" spans="1:10" ht="39" customHeight="1" x14ac:dyDescent="0.25">
      <c r="A30" s="72" t="s">
        <v>182</v>
      </c>
      <c r="B30" s="373"/>
      <c r="C30" s="373"/>
      <c r="D30" s="373"/>
      <c r="E30" s="373"/>
      <c r="F30" s="373"/>
      <c r="G30" s="373"/>
      <c r="H30" s="68" t="str">
        <f t="shared" si="0"/>
        <v/>
      </c>
      <c r="I30" s="384"/>
    </row>
    <row r="31" spans="1:10" ht="39" customHeight="1" x14ac:dyDescent="0.25">
      <c r="A31" s="72" t="s">
        <v>183</v>
      </c>
      <c r="B31" s="373"/>
      <c r="C31" s="373"/>
      <c r="D31" s="373"/>
      <c r="E31" s="373"/>
      <c r="F31" s="373"/>
      <c r="G31" s="373"/>
      <c r="H31" s="68" t="str">
        <f t="shared" si="0"/>
        <v/>
      </c>
      <c r="I31" s="384"/>
    </row>
    <row r="32" spans="1:10" ht="39" customHeight="1" x14ac:dyDescent="0.25">
      <c r="A32" s="72" t="s">
        <v>184</v>
      </c>
      <c r="B32" s="373"/>
      <c r="C32" s="373"/>
      <c r="D32" s="373"/>
      <c r="E32" s="373"/>
      <c r="F32" s="373"/>
      <c r="G32" s="373"/>
      <c r="H32" s="68" t="str">
        <f t="shared" si="0"/>
        <v/>
      </c>
      <c r="I32" s="384"/>
    </row>
    <row r="33" spans="1:41" ht="39" customHeight="1" x14ac:dyDescent="0.25">
      <c r="A33" s="72" t="s">
        <v>185</v>
      </c>
      <c r="B33" s="373"/>
      <c r="C33" s="373"/>
      <c r="D33" s="373"/>
      <c r="E33" s="373"/>
      <c r="F33" s="373"/>
      <c r="G33" s="373"/>
      <c r="H33" s="68" t="str">
        <f t="shared" si="0"/>
        <v/>
      </c>
    </row>
    <row r="34" spans="1:41" s="76" customFormat="1" x14ac:dyDescent="0.25">
      <c r="A34" s="73"/>
      <c r="B34" s="73"/>
      <c r="C34" s="74"/>
      <c r="D34" s="74"/>
      <c r="E34" s="74"/>
      <c r="F34" s="74"/>
      <c r="G34" s="74"/>
      <c r="H34" s="75">
        <v>1</v>
      </c>
    </row>
    <row r="35" spans="1:41" ht="15.75" x14ac:dyDescent="0.25">
      <c r="A35" s="376" t="s">
        <v>188</v>
      </c>
      <c r="B35" s="376"/>
      <c r="C35" s="376"/>
      <c r="D35" s="376"/>
      <c r="E35" s="376"/>
      <c r="F35" s="377" t="s">
        <v>147</v>
      </c>
      <c r="G35" s="377"/>
      <c r="H35" s="68">
        <v>1</v>
      </c>
    </row>
    <row r="36" spans="1:41" ht="31.5" customHeight="1" x14ac:dyDescent="0.25">
      <c r="A36" s="387" t="s">
        <v>416</v>
      </c>
      <c r="B36" s="375"/>
      <c r="C36" s="375"/>
      <c r="D36" s="375"/>
      <c r="E36" s="375"/>
      <c r="F36" s="378"/>
      <c r="G36" s="379"/>
      <c r="H36" s="68">
        <v>1</v>
      </c>
    </row>
    <row r="37" spans="1:41" ht="32.25" customHeight="1" x14ac:dyDescent="0.25">
      <c r="A37" s="375" t="s">
        <v>189</v>
      </c>
      <c r="B37" s="375"/>
      <c r="C37" s="375"/>
      <c r="D37" s="375"/>
      <c r="E37" s="375"/>
      <c r="F37" s="380"/>
      <c r="G37" s="381"/>
      <c r="H37" s="68">
        <v>1</v>
      </c>
    </row>
    <row r="38" spans="1:41" ht="32.25" customHeight="1" x14ac:dyDescent="0.25">
      <c r="A38" s="375" t="s">
        <v>190</v>
      </c>
      <c r="B38" s="375"/>
      <c r="C38" s="375"/>
      <c r="D38" s="375"/>
      <c r="E38" s="375"/>
      <c r="F38" s="382"/>
      <c r="G38" s="383"/>
      <c r="H38" s="68">
        <v>1</v>
      </c>
    </row>
    <row r="39" spans="1:41" ht="15.75" x14ac:dyDescent="0.25">
      <c r="A39" s="77"/>
      <c r="B39" s="77"/>
      <c r="H39" s="67">
        <v>1</v>
      </c>
    </row>
    <row r="40" spans="1:41" ht="15.75" x14ac:dyDescent="0.25">
      <c r="A40" s="77"/>
      <c r="B40" s="77"/>
      <c r="H40" s="67">
        <v>1</v>
      </c>
    </row>
    <row r="41" spans="1:41" ht="15.75" x14ac:dyDescent="0.25">
      <c r="A41" s="385"/>
      <c r="B41" s="385"/>
      <c r="C41" s="78" t="str">
        <f>Заявление!C85</f>
        <v>2024 г.</v>
      </c>
      <c r="E41" s="386"/>
      <c r="F41" s="386"/>
      <c r="G41" s="38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74" t="s">
        <v>159</v>
      </c>
      <c r="B42" s="374"/>
      <c r="D42" s="9"/>
      <c r="E42" s="277" t="s">
        <v>160</v>
      </c>
      <c r="F42" s="277"/>
      <c r="G42" s="27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B33:G33"/>
    <mergeCell ref="A41:B41"/>
    <mergeCell ref="E41:G41"/>
    <mergeCell ref="A42:B42"/>
    <mergeCell ref="E42:G42"/>
    <mergeCell ref="A37:E37"/>
    <mergeCell ref="A35:E35"/>
    <mergeCell ref="F35:G35"/>
    <mergeCell ref="A36:E36"/>
    <mergeCell ref="F36:G38"/>
    <mergeCell ref="A38:E3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369</v>
      </c>
      <c r="B1" s="61"/>
      <c r="C1" s="61"/>
      <c r="D1" s="61"/>
      <c r="E1" s="61"/>
      <c r="F1" s="61"/>
      <c r="G1" s="61"/>
      <c r="H1" s="62"/>
      <c r="I1" s="62"/>
    </row>
    <row r="2" spans="1:10" x14ac:dyDescent="0.25">
      <c r="A2" s="60" t="s">
        <v>367</v>
      </c>
      <c r="B2" s="61"/>
      <c r="C2" s="61"/>
      <c r="D2" s="61"/>
      <c r="E2" s="61"/>
      <c r="F2" s="61"/>
      <c r="G2" s="61"/>
      <c r="H2" s="62"/>
      <c r="I2" s="62"/>
    </row>
    <row r="3" spans="1:10" x14ac:dyDescent="0.25">
      <c r="A3" s="60" t="s">
        <v>368</v>
      </c>
      <c r="B3" s="61"/>
      <c r="C3" s="61"/>
      <c r="D3" s="61"/>
      <c r="E3" s="61"/>
      <c r="F3" s="61"/>
      <c r="G3" s="61"/>
      <c r="H3" s="62"/>
      <c r="I3" s="62"/>
    </row>
    <row r="4" spans="1:10" x14ac:dyDescent="0.25">
      <c r="A4" s="60" t="s">
        <v>366</v>
      </c>
    </row>
    <row r="5" spans="1:10" ht="15.75" x14ac:dyDescent="0.25">
      <c r="A5" s="65" t="s">
        <v>220</v>
      </c>
      <c r="B5" s="65"/>
      <c r="H5" s="66" t="s">
        <v>176</v>
      </c>
      <c r="I5" s="388" t="s">
        <v>177</v>
      </c>
    </row>
    <row r="6" spans="1:10" ht="15.75" x14ac:dyDescent="0.25">
      <c r="A6" s="9"/>
      <c r="B6" s="9"/>
      <c r="H6" s="67">
        <v>1</v>
      </c>
      <c r="I6" s="389"/>
    </row>
    <row r="7" spans="1:10" ht="15.75" x14ac:dyDescent="0.25">
      <c r="A7" s="390" t="s">
        <v>178</v>
      </c>
      <c r="B7" s="390"/>
      <c r="C7" s="390"/>
      <c r="D7" s="391" t="str">
        <f>CONCATENATE(Заявление!C13,"  ",Заявление!C14,"  ",Заявление!C15)</f>
        <v xml:space="preserve">    </v>
      </c>
      <c r="E7" s="391"/>
      <c r="F7" s="391"/>
      <c r="G7" s="391"/>
      <c r="H7" s="68">
        <v>1</v>
      </c>
    </row>
    <row r="8" spans="1:10" s="70" customFormat="1" ht="31.5" customHeight="1" x14ac:dyDescent="0.25">
      <c r="A8" s="323" t="s">
        <v>291</v>
      </c>
      <c r="B8" s="323"/>
      <c r="C8" s="323"/>
      <c r="D8" s="392" t="str">
        <f>'Выбор специальностей'!D50</f>
        <v xml:space="preserve"> - </v>
      </c>
      <c r="E8" s="392"/>
      <c r="F8" s="392"/>
      <c r="G8" s="392"/>
      <c r="H8" s="69">
        <v>1</v>
      </c>
    </row>
    <row r="9" spans="1:10" x14ac:dyDescent="0.25">
      <c r="A9" s="393" t="s">
        <v>179</v>
      </c>
      <c r="B9" s="393"/>
      <c r="C9" s="393"/>
      <c r="D9" s="393"/>
      <c r="E9" s="393"/>
      <c r="F9" s="393"/>
      <c r="G9" s="393"/>
      <c r="H9" s="68">
        <v>1</v>
      </c>
    </row>
    <row r="10" spans="1:10" ht="29.25" customHeight="1" x14ac:dyDescent="0.25">
      <c r="A10" s="371" t="s">
        <v>141</v>
      </c>
      <c r="B10" s="371"/>
      <c r="C10" s="371"/>
      <c r="D10" s="371"/>
      <c r="E10" s="371"/>
      <c r="F10" s="371"/>
      <c r="G10" s="371"/>
      <c r="H10" s="68" t="str">
        <f>IF(SUM(H11:H13)&gt;0,1,"")</f>
        <v/>
      </c>
      <c r="I10" s="71" t="s">
        <v>180</v>
      </c>
      <c r="J10" s="63" t="str">
        <f>IF($D$8=" - ","-",IF(COUNTA(B11:G13)=0,"Нет",COUNTA(B11:G13)))</f>
        <v>-</v>
      </c>
    </row>
    <row r="11" spans="1:10" ht="39" customHeight="1" x14ac:dyDescent="0.25">
      <c r="A11" s="72" t="s">
        <v>181</v>
      </c>
      <c r="B11" s="373"/>
      <c r="C11" s="373"/>
      <c r="D11" s="373"/>
      <c r="E11" s="373"/>
      <c r="F11" s="373"/>
      <c r="G11" s="373"/>
      <c r="H11" s="68" t="str">
        <f>IF(ISBLANK(B11),"",1)</f>
        <v/>
      </c>
      <c r="I11" s="384" t="s">
        <v>216</v>
      </c>
    </row>
    <row r="12" spans="1:10" ht="39" customHeight="1" x14ac:dyDescent="0.25">
      <c r="A12" s="72" t="s">
        <v>182</v>
      </c>
      <c r="B12" s="373"/>
      <c r="C12" s="373"/>
      <c r="D12" s="373"/>
      <c r="E12" s="373"/>
      <c r="F12" s="373"/>
      <c r="G12" s="373"/>
      <c r="H12" s="68" t="str">
        <f t="shared" ref="H12:H33" si="0">IF(ISBLANK(B12),"",1)</f>
        <v/>
      </c>
      <c r="I12" s="384"/>
    </row>
    <row r="13" spans="1:10" ht="39" customHeight="1" x14ac:dyDescent="0.25">
      <c r="A13" s="72" t="s">
        <v>183</v>
      </c>
      <c r="B13" s="373"/>
      <c r="C13" s="373"/>
      <c r="D13" s="373"/>
      <c r="E13" s="373"/>
      <c r="F13" s="373"/>
      <c r="G13" s="373"/>
      <c r="H13" s="68" t="str">
        <f t="shared" si="0"/>
        <v/>
      </c>
      <c r="I13" s="93"/>
    </row>
    <row r="14" spans="1:10" ht="15.75" customHeight="1" x14ac:dyDescent="0.25">
      <c r="A14" s="371" t="s">
        <v>186</v>
      </c>
      <c r="B14" s="371"/>
      <c r="C14" s="371"/>
      <c r="D14" s="371"/>
      <c r="E14" s="371"/>
      <c r="F14" s="371"/>
      <c r="G14" s="371"/>
      <c r="H14" s="68" t="str">
        <f>IF(SUM(H15:H17)&gt;0,1,"")</f>
        <v/>
      </c>
      <c r="I14" s="71" t="s">
        <v>180</v>
      </c>
      <c r="J14" s="63" t="str">
        <f>IF($D$8=" - ","-",IF(COUNTA(B15:G17)=0,"Нет",COUNTA(B15:G17)))</f>
        <v>-</v>
      </c>
    </row>
    <row r="15" spans="1:10" ht="39" customHeight="1" x14ac:dyDescent="0.25">
      <c r="A15" s="72" t="s">
        <v>181</v>
      </c>
      <c r="B15" s="373"/>
      <c r="C15" s="373"/>
      <c r="D15" s="373"/>
      <c r="E15" s="373"/>
      <c r="F15" s="373"/>
      <c r="G15" s="373"/>
      <c r="H15" s="68" t="str">
        <f t="shared" si="0"/>
        <v/>
      </c>
      <c r="I15" s="384" t="s">
        <v>449</v>
      </c>
    </row>
    <row r="16" spans="1:10" ht="39" customHeight="1" x14ac:dyDescent="0.25">
      <c r="A16" s="72" t="s">
        <v>182</v>
      </c>
      <c r="B16" s="373"/>
      <c r="C16" s="373"/>
      <c r="D16" s="373"/>
      <c r="E16" s="373"/>
      <c r="F16" s="373"/>
      <c r="G16" s="373"/>
      <c r="H16" s="68" t="str">
        <f t="shared" si="0"/>
        <v/>
      </c>
      <c r="I16" s="384"/>
    </row>
    <row r="17" spans="1:10" ht="39" customHeight="1" x14ac:dyDescent="0.25">
      <c r="A17" s="72" t="s">
        <v>183</v>
      </c>
      <c r="B17" s="373"/>
      <c r="C17" s="373"/>
      <c r="D17" s="373"/>
      <c r="E17" s="373"/>
      <c r="F17" s="373"/>
      <c r="G17" s="373"/>
      <c r="H17" s="68" t="str">
        <f t="shared" si="0"/>
        <v/>
      </c>
    </row>
    <row r="18" spans="1:10" ht="45" customHeight="1" x14ac:dyDescent="0.25">
      <c r="A18" s="371" t="s">
        <v>142</v>
      </c>
      <c r="B18" s="371"/>
      <c r="C18" s="371"/>
      <c r="D18" s="371"/>
      <c r="E18" s="371"/>
      <c r="F18" s="371"/>
      <c r="G18" s="371"/>
      <c r="H18" s="68" t="str">
        <f>IF(SUM(H19:H21)&gt;0,1,"")</f>
        <v/>
      </c>
      <c r="I18" s="71" t="s">
        <v>187</v>
      </c>
      <c r="J18" s="63" t="str">
        <f>IF($D$8=" - ","-",IF(COUNTA(B19:G21)=0,"Нет",COUNTA(B19:G21)))</f>
        <v>-</v>
      </c>
    </row>
    <row r="19" spans="1:10" ht="39" customHeight="1" x14ac:dyDescent="0.25">
      <c r="A19" s="72" t="s">
        <v>181</v>
      </c>
      <c r="B19" s="373"/>
      <c r="C19" s="373"/>
      <c r="D19" s="373"/>
      <c r="E19" s="373"/>
      <c r="F19" s="373"/>
      <c r="G19" s="373"/>
      <c r="H19" s="68" t="str">
        <f t="shared" si="0"/>
        <v/>
      </c>
      <c r="I19" s="123" t="s">
        <v>217</v>
      </c>
    </row>
    <row r="20" spans="1:10" ht="39" customHeight="1" x14ac:dyDescent="0.25">
      <c r="A20" s="72" t="s">
        <v>182</v>
      </c>
      <c r="B20" s="373"/>
      <c r="C20" s="373"/>
      <c r="D20" s="373"/>
      <c r="E20" s="373"/>
      <c r="F20" s="373"/>
      <c r="G20" s="373"/>
      <c r="H20" s="68" t="str">
        <f t="shared" si="0"/>
        <v/>
      </c>
      <c r="I20" s="123" t="s">
        <v>218</v>
      </c>
    </row>
    <row r="21" spans="1:10" ht="39" customHeight="1" x14ac:dyDescent="0.25">
      <c r="A21" s="72" t="s">
        <v>183</v>
      </c>
      <c r="B21" s="373"/>
      <c r="C21" s="373"/>
      <c r="D21" s="373"/>
      <c r="E21" s="373"/>
      <c r="F21" s="373"/>
      <c r="G21" s="373"/>
      <c r="H21" s="68" t="str">
        <f t="shared" si="0"/>
        <v/>
      </c>
    </row>
    <row r="22" spans="1:10" ht="30" customHeight="1" x14ac:dyDescent="0.25">
      <c r="A22" s="371" t="s">
        <v>143</v>
      </c>
      <c r="B22" s="371"/>
      <c r="C22" s="371"/>
      <c r="D22" s="371"/>
      <c r="E22" s="371"/>
      <c r="F22" s="371"/>
      <c r="G22" s="371"/>
      <c r="H22" s="68" t="str">
        <f>IF(SUM(H23:H27)&gt;0,1,"")</f>
        <v/>
      </c>
      <c r="I22" s="71" t="s">
        <v>187</v>
      </c>
      <c r="J22" s="63" t="str">
        <f>IF($D$8=" - ","-",IF(COUNTA(B23:G27)=0,"Нет",COUNTA(B23:G27)))</f>
        <v>-</v>
      </c>
    </row>
    <row r="23" spans="1:10" ht="54" customHeight="1" x14ac:dyDescent="0.25">
      <c r="A23" s="72" t="s">
        <v>181</v>
      </c>
      <c r="B23" s="372"/>
      <c r="C23" s="373"/>
      <c r="D23" s="373"/>
      <c r="E23" s="373"/>
      <c r="F23" s="373"/>
      <c r="G23" s="373"/>
      <c r="H23" s="68" t="str">
        <f t="shared" si="0"/>
        <v/>
      </c>
      <c r="I23" s="123" t="s">
        <v>450</v>
      </c>
    </row>
    <row r="24" spans="1:10" ht="54" customHeight="1" x14ac:dyDescent="0.25">
      <c r="A24" s="72" t="s">
        <v>182</v>
      </c>
      <c r="B24" s="373"/>
      <c r="C24" s="373"/>
      <c r="D24" s="373"/>
      <c r="E24" s="373"/>
      <c r="F24" s="373"/>
      <c r="G24" s="373"/>
      <c r="H24" s="68" t="str">
        <f t="shared" si="0"/>
        <v/>
      </c>
      <c r="I24" s="123" t="s">
        <v>219</v>
      </c>
    </row>
    <row r="25" spans="1:10" ht="54" customHeight="1" x14ac:dyDescent="0.25">
      <c r="A25" s="72" t="s">
        <v>183</v>
      </c>
      <c r="B25" s="373"/>
      <c r="C25" s="373"/>
      <c r="D25" s="373"/>
      <c r="E25" s="373"/>
      <c r="F25" s="373"/>
      <c r="G25" s="373"/>
      <c r="H25" s="68" t="str">
        <f t="shared" si="0"/>
        <v/>
      </c>
      <c r="I25" s="93"/>
    </row>
    <row r="26" spans="1:10" ht="54" customHeight="1" x14ac:dyDescent="0.25">
      <c r="A26" s="72" t="s">
        <v>184</v>
      </c>
      <c r="B26" s="373"/>
      <c r="C26" s="373"/>
      <c r="D26" s="373"/>
      <c r="E26" s="373"/>
      <c r="F26" s="373"/>
      <c r="G26" s="373"/>
      <c r="H26" s="68" t="str">
        <f t="shared" si="0"/>
        <v/>
      </c>
    </row>
    <row r="27" spans="1:10" ht="54" customHeight="1" x14ac:dyDescent="0.25">
      <c r="A27" s="72" t="s">
        <v>185</v>
      </c>
      <c r="B27" s="373"/>
      <c r="C27" s="373"/>
      <c r="D27" s="373"/>
      <c r="E27" s="373"/>
      <c r="F27" s="373"/>
      <c r="G27" s="373"/>
      <c r="H27" s="68" t="str">
        <f t="shared" si="0"/>
        <v/>
      </c>
    </row>
    <row r="28" spans="1:10" x14ac:dyDescent="0.25">
      <c r="A28" s="371" t="s">
        <v>144</v>
      </c>
      <c r="B28" s="371"/>
      <c r="C28" s="371"/>
      <c r="D28" s="371"/>
      <c r="E28" s="371"/>
      <c r="F28" s="371"/>
      <c r="G28" s="371"/>
      <c r="H28" s="68" t="str">
        <f>IF(SUM(H29:H33)&gt;0,1,"")</f>
        <v/>
      </c>
      <c r="I28" s="71" t="s">
        <v>180</v>
      </c>
      <c r="J28" s="63" t="str">
        <f>IF($D$8=" - ","-",IF(COUNTA(B29:G33)=0,"Нет",COUNTA(B29:G33)))</f>
        <v>-</v>
      </c>
    </row>
    <row r="29" spans="1:10" ht="39" customHeight="1" x14ac:dyDescent="0.25">
      <c r="A29" s="72" t="s">
        <v>181</v>
      </c>
      <c r="B29" s="373"/>
      <c r="C29" s="373"/>
      <c r="D29" s="373"/>
      <c r="E29" s="373"/>
      <c r="F29" s="373"/>
      <c r="G29" s="373"/>
      <c r="H29" s="68" t="str">
        <f t="shared" si="0"/>
        <v/>
      </c>
      <c r="I29" s="384" t="s">
        <v>451</v>
      </c>
    </row>
    <row r="30" spans="1:10" ht="39" customHeight="1" x14ac:dyDescent="0.25">
      <c r="A30" s="72" t="s">
        <v>182</v>
      </c>
      <c r="B30" s="373"/>
      <c r="C30" s="373"/>
      <c r="D30" s="373"/>
      <c r="E30" s="373"/>
      <c r="F30" s="373"/>
      <c r="G30" s="373"/>
      <c r="H30" s="68" t="str">
        <f t="shared" si="0"/>
        <v/>
      </c>
      <c r="I30" s="384"/>
    </row>
    <row r="31" spans="1:10" ht="39" customHeight="1" x14ac:dyDescent="0.25">
      <c r="A31" s="72" t="s">
        <v>183</v>
      </c>
      <c r="B31" s="373"/>
      <c r="C31" s="373"/>
      <c r="D31" s="373"/>
      <c r="E31" s="373"/>
      <c r="F31" s="373"/>
      <c r="G31" s="373"/>
      <c r="H31" s="68" t="str">
        <f t="shared" si="0"/>
        <v/>
      </c>
      <c r="I31" s="384"/>
    </row>
    <row r="32" spans="1:10" ht="39" customHeight="1" x14ac:dyDescent="0.25">
      <c r="A32" s="72" t="s">
        <v>184</v>
      </c>
      <c r="B32" s="373"/>
      <c r="C32" s="373"/>
      <c r="D32" s="373"/>
      <c r="E32" s="373"/>
      <c r="F32" s="373"/>
      <c r="G32" s="373"/>
      <c r="H32" s="68" t="str">
        <f t="shared" si="0"/>
        <v/>
      </c>
      <c r="I32" s="384"/>
    </row>
    <row r="33" spans="1:41" ht="39" customHeight="1" x14ac:dyDescent="0.25">
      <c r="A33" s="72" t="s">
        <v>185</v>
      </c>
      <c r="B33" s="373"/>
      <c r="C33" s="373"/>
      <c r="D33" s="373"/>
      <c r="E33" s="373"/>
      <c r="F33" s="373"/>
      <c r="G33" s="373"/>
      <c r="H33" s="68" t="str">
        <f t="shared" si="0"/>
        <v/>
      </c>
    </row>
    <row r="34" spans="1:41" s="76" customFormat="1" x14ac:dyDescent="0.25">
      <c r="A34" s="73"/>
      <c r="B34" s="73"/>
      <c r="C34" s="74"/>
      <c r="D34" s="74"/>
      <c r="E34" s="74"/>
      <c r="F34" s="74"/>
      <c r="G34" s="74"/>
      <c r="H34" s="75">
        <v>1</v>
      </c>
    </row>
    <row r="35" spans="1:41" ht="15.75" x14ac:dyDescent="0.25">
      <c r="A35" s="376" t="s">
        <v>188</v>
      </c>
      <c r="B35" s="376"/>
      <c r="C35" s="376"/>
      <c r="D35" s="376"/>
      <c r="E35" s="376"/>
      <c r="F35" s="377" t="s">
        <v>147</v>
      </c>
      <c r="G35" s="377"/>
      <c r="H35" s="68">
        <v>1</v>
      </c>
    </row>
    <row r="36" spans="1:41" ht="31.5" customHeight="1" x14ac:dyDescent="0.25">
      <c r="A36" s="387" t="s">
        <v>416</v>
      </c>
      <c r="B36" s="375"/>
      <c r="C36" s="375"/>
      <c r="D36" s="375"/>
      <c r="E36" s="375"/>
      <c r="F36" s="378"/>
      <c r="G36" s="379"/>
      <c r="H36" s="68">
        <v>1</v>
      </c>
    </row>
    <row r="37" spans="1:41" ht="32.25" customHeight="1" x14ac:dyDescent="0.25">
      <c r="A37" s="375" t="s">
        <v>189</v>
      </c>
      <c r="B37" s="375"/>
      <c r="C37" s="375"/>
      <c r="D37" s="375"/>
      <c r="E37" s="375"/>
      <c r="F37" s="380"/>
      <c r="G37" s="381"/>
      <c r="H37" s="68">
        <v>1</v>
      </c>
    </row>
    <row r="38" spans="1:41" ht="32.25" customHeight="1" x14ac:dyDescent="0.25">
      <c r="A38" s="375" t="s">
        <v>190</v>
      </c>
      <c r="B38" s="375"/>
      <c r="C38" s="375"/>
      <c r="D38" s="375"/>
      <c r="E38" s="375"/>
      <c r="F38" s="382"/>
      <c r="G38" s="383"/>
      <c r="H38" s="68">
        <v>1</v>
      </c>
    </row>
    <row r="39" spans="1:41" ht="15.75" x14ac:dyDescent="0.25">
      <c r="A39" s="77"/>
      <c r="B39" s="77"/>
      <c r="H39" s="67">
        <v>1</v>
      </c>
    </row>
    <row r="40" spans="1:41" ht="15.75" x14ac:dyDescent="0.25">
      <c r="A40" s="77"/>
      <c r="B40" s="77"/>
      <c r="H40" s="67">
        <v>1</v>
      </c>
    </row>
    <row r="41" spans="1:41" ht="15.75" x14ac:dyDescent="0.25">
      <c r="A41" s="385"/>
      <c r="B41" s="385"/>
      <c r="C41" s="78" t="str">
        <f>Заявление!C85</f>
        <v>2024 г.</v>
      </c>
      <c r="E41" s="386"/>
      <c r="F41" s="386"/>
      <c r="G41" s="38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74" t="s">
        <v>159</v>
      </c>
      <c r="B42" s="374"/>
      <c r="D42" s="9"/>
      <c r="E42" s="277" t="s">
        <v>160</v>
      </c>
      <c r="F42" s="277"/>
      <c r="G42" s="27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B33:G33"/>
    <mergeCell ref="A41:B41"/>
    <mergeCell ref="E41:G41"/>
    <mergeCell ref="A42:B42"/>
    <mergeCell ref="E42:G42"/>
    <mergeCell ref="A37:E37"/>
    <mergeCell ref="A35:E35"/>
    <mergeCell ref="F35:G35"/>
    <mergeCell ref="A36:E36"/>
    <mergeCell ref="F36:G38"/>
    <mergeCell ref="A38:E3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369</v>
      </c>
      <c r="B1" s="61"/>
      <c r="C1" s="61"/>
      <c r="D1" s="61"/>
      <c r="E1" s="61"/>
      <c r="F1" s="61"/>
      <c r="G1" s="61"/>
      <c r="H1" s="62"/>
      <c r="I1" s="62"/>
    </row>
    <row r="2" spans="1:10" x14ac:dyDescent="0.25">
      <c r="A2" s="60" t="s">
        <v>367</v>
      </c>
      <c r="B2" s="61"/>
      <c r="C2" s="61"/>
      <c r="D2" s="61"/>
      <c r="E2" s="61"/>
      <c r="F2" s="61"/>
      <c r="G2" s="61"/>
      <c r="H2" s="62"/>
      <c r="I2" s="62"/>
    </row>
    <row r="3" spans="1:10" x14ac:dyDescent="0.25">
      <c r="A3" s="60" t="s">
        <v>368</v>
      </c>
      <c r="B3" s="61"/>
      <c r="C3" s="61"/>
      <c r="D3" s="61"/>
      <c r="E3" s="61"/>
      <c r="F3" s="61"/>
      <c r="G3" s="61"/>
      <c r="H3" s="62"/>
      <c r="I3" s="62"/>
    </row>
    <row r="4" spans="1:10" x14ac:dyDescent="0.25">
      <c r="A4" s="60" t="s">
        <v>366</v>
      </c>
    </row>
    <row r="5" spans="1:10" ht="15.75" x14ac:dyDescent="0.25">
      <c r="A5" s="65" t="s">
        <v>220</v>
      </c>
      <c r="B5" s="65"/>
      <c r="H5" s="66" t="s">
        <v>176</v>
      </c>
      <c r="I5" s="388" t="s">
        <v>177</v>
      </c>
    </row>
    <row r="6" spans="1:10" ht="15.75" x14ac:dyDescent="0.25">
      <c r="A6" s="9"/>
      <c r="B6" s="9"/>
      <c r="H6" s="67">
        <v>1</v>
      </c>
      <c r="I6" s="389"/>
    </row>
    <row r="7" spans="1:10" ht="15.75" x14ac:dyDescent="0.25">
      <c r="A7" s="390" t="s">
        <v>178</v>
      </c>
      <c r="B7" s="390"/>
      <c r="C7" s="390"/>
      <c r="D7" s="391" t="str">
        <f>CONCATENATE(Заявление!C13,"  ",Заявление!C14,"  ",Заявление!C15)</f>
        <v xml:space="preserve">    </v>
      </c>
      <c r="E7" s="391"/>
      <c r="F7" s="391"/>
      <c r="G7" s="391"/>
      <c r="H7" s="68">
        <v>1</v>
      </c>
    </row>
    <row r="8" spans="1:10" s="70" customFormat="1" ht="31.5" customHeight="1" x14ac:dyDescent="0.25">
      <c r="A8" s="323" t="s">
        <v>291</v>
      </c>
      <c r="B8" s="323"/>
      <c r="C8" s="323"/>
      <c r="D8" s="392" t="str">
        <f>'Выбор специальностей'!D51</f>
        <v xml:space="preserve"> - </v>
      </c>
      <c r="E8" s="392"/>
      <c r="F8" s="392"/>
      <c r="G8" s="392"/>
      <c r="H8" s="69">
        <v>1</v>
      </c>
    </row>
    <row r="9" spans="1:10" x14ac:dyDescent="0.25">
      <c r="A9" s="393" t="s">
        <v>179</v>
      </c>
      <c r="B9" s="393"/>
      <c r="C9" s="393"/>
      <c r="D9" s="393"/>
      <c r="E9" s="393"/>
      <c r="F9" s="393"/>
      <c r="G9" s="393"/>
      <c r="H9" s="68">
        <v>1</v>
      </c>
    </row>
    <row r="10" spans="1:10" ht="29.25" customHeight="1" x14ac:dyDescent="0.25">
      <c r="A10" s="371" t="s">
        <v>141</v>
      </c>
      <c r="B10" s="371"/>
      <c r="C10" s="371"/>
      <c r="D10" s="371"/>
      <c r="E10" s="371"/>
      <c r="F10" s="371"/>
      <c r="G10" s="371"/>
      <c r="H10" s="68" t="str">
        <f>IF(SUM(H11:H13)&gt;0,1,"")</f>
        <v/>
      </c>
      <c r="I10" s="71" t="s">
        <v>180</v>
      </c>
      <c r="J10" s="63" t="str">
        <f>IF($D$8=" - ","-",IF(COUNTA(B11:G13)=0,"Нет",COUNTA(B11:G13)))</f>
        <v>-</v>
      </c>
    </row>
    <row r="11" spans="1:10" ht="39" customHeight="1" x14ac:dyDescent="0.25">
      <c r="A11" s="72" t="s">
        <v>181</v>
      </c>
      <c r="B11" s="373"/>
      <c r="C11" s="373"/>
      <c r="D11" s="373"/>
      <c r="E11" s="373"/>
      <c r="F11" s="373"/>
      <c r="G11" s="373"/>
      <c r="H11" s="68" t="str">
        <f>IF(ISBLANK(B11),"",1)</f>
        <v/>
      </c>
      <c r="I11" s="384" t="s">
        <v>216</v>
      </c>
    </row>
    <row r="12" spans="1:10" ht="39" customHeight="1" x14ac:dyDescent="0.25">
      <c r="A12" s="72" t="s">
        <v>182</v>
      </c>
      <c r="B12" s="373"/>
      <c r="C12" s="373"/>
      <c r="D12" s="373"/>
      <c r="E12" s="373"/>
      <c r="F12" s="373"/>
      <c r="G12" s="373"/>
      <c r="H12" s="68" t="str">
        <f t="shared" ref="H12:H33" si="0">IF(ISBLANK(B12),"",1)</f>
        <v/>
      </c>
      <c r="I12" s="384"/>
    </row>
    <row r="13" spans="1:10" ht="39" customHeight="1" x14ac:dyDescent="0.25">
      <c r="A13" s="72" t="s">
        <v>183</v>
      </c>
      <c r="B13" s="373"/>
      <c r="C13" s="373"/>
      <c r="D13" s="373"/>
      <c r="E13" s="373"/>
      <c r="F13" s="373"/>
      <c r="G13" s="373"/>
      <c r="H13" s="68" t="str">
        <f t="shared" si="0"/>
        <v/>
      </c>
      <c r="I13" s="93"/>
    </row>
    <row r="14" spans="1:10" ht="15.75" customHeight="1" x14ac:dyDescent="0.25">
      <c r="A14" s="371" t="s">
        <v>186</v>
      </c>
      <c r="B14" s="371"/>
      <c r="C14" s="371"/>
      <c r="D14" s="371"/>
      <c r="E14" s="371"/>
      <c r="F14" s="371"/>
      <c r="G14" s="371"/>
      <c r="H14" s="68" t="str">
        <f>IF(SUM(H15:H17)&gt;0,1,"")</f>
        <v/>
      </c>
      <c r="I14" s="71" t="s">
        <v>180</v>
      </c>
      <c r="J14" s="63" t="str">
        <f>IF($D$8=" - ","-",IF(COUNTA(B15:G17)=0,"Нет",COUNTA(B15:G17)))</f>
        <v>-</v>
      </c>
    </row>
    <row r="15" spans="1:10" ht="39" customHeight="1" x14ac:dyDescent="0.25">
      <c r="A15" s="72" t="s">
        <v>181</v>
      </c>
      <c r="B15" s="373"/>
      <c r="C15" s="373"/>
      <c r="D15" s="373"/>
      <c r="E15" s="373"/>
      <c r="F15" s="373"/>
      <c r="G15" s="373"/>
      <c r="H15" s="68" t="str">
        <f t="shared" si="0"/>
        <v/>
      </c>
      <c r="I15" s="384" t="s">
        <v>449</v>
      </c>
    </row>
    <row r="16" spans="1:10" ht="39" customHeight="1" x14ac:dyDescent="0.25">
      <c r="A16" s="72" t="s">
        <v>182</v>
      </c>
      <c r="B16" s="373"/>
      <c r="C16" s="373"/>
      <c r="D16" s="373"/>
      <c r="E16" s="373"/>
      <c r="F16" s="373"/>
      <c r="G16" s="373"/>
      <c r="H16" s="68" t="str">
        <f t="shared" si="0"/>
        <v/>
      </c>
      <c r="I16" s="384"/>
    </row>
    <row r="17" spans="1:10" ht="39" customHeight="1" x14ac:dyDescent="0.25">
      <c r="A17" s="72" t="s">
        <v>183</v>
      </c>
      <c r="B17" s="373"/>
      <c r="C17" s="373"/>
      <c r="D17" s="373"/>
      <c r="E17" s="373"/>
      <c r="F17" s="373"/>
      <c r="G17" s="373"/>
      <c r="H17" s="68" t="str">
        <f t="shared" si="0"/>
        <v/>
      </c>
    </row>
    <row r="18" spans="1:10" ht="45" customHeight="1" x14ac:dyDescent="0.25">
      <c r="A18" s="371" t="s">
        <v>142</v>
      </c>
      <c r="B18" s="371"/>
      <c r="C18" s="371"/>
      <c r="D18" s="371"/>
      <c r="E18" s="371"/>
      <c r="F18" s="371"/>
      <c r="G18" s="371"/>
      <c r="H18" s="68" t="str">
        <f>IF(SUM(H19:H21)&gt;0,1,"")</f>
        <v/>
      </c>
      <c r="I18" s="71" t="s">
        <v>187</v>
      </c>
      <c r="J18" s="63" t="str">
        <f>IF($D$8=" - ","-",IF(COUNTA(B19:G21)=0,"Нет",COUNTA(B19:G21)))</f>
        <v>-</v>
      </c>
    </row>
    <row r="19" spans="1:10" ht="39" customHeight="1" x14ac:dyDescent="0.25">
      <c r="A19" s="72" t="s">
        <v>181</v>
      </c>
      <c r="B19" s="373"/>
      <c r="C19" s="373"/>
      <c r="D19" s="373"/>
      <c r="E19" s="373"/>
      <c r="F19" s="373"/>
      <c r="G19" s="373"/>
      <c r="H19" s="68" t="str">
        <f t="shared" si="0"/>
        <v/>
      </c>
      <c r="I19" s="123" t="s">
        <v>217</v>
      </c>
    </row>
    <row r="20" spans="1:10" ht="39" customHeight="1" x14ac:dyDescent="0.25">
      <c r="A20" s="72" t="s">
        <v>182</v>
      </c>
      <c r="B20" s="373"/>
      <c r="C20" s="373"/>
      <c r="D20" s="373"/>
      <c r="E20" s="373"/>
      <c r="F20" s="373"/>
      <c r="G20" s="373"/>
      <c r="H20" s="68" t="str">
        <f t="shared" si="0"/>
        <v/>
      </c>
      <c r="I20" s="123" t="s">
        <v>218</v>
      </c>
    </row>
    <row r="21" spans="1:10" ht="39" customHeight="1" x14ac:dyDescent="0.25">
      <c r="A21" s="72" t="s">
        <v>183</v>
      </c>
      <c r="B21" s="373"/>
      <c r="C21" s="373"/>
      <c r="D21" s="373"/>
      <c r="E21" s="373"/>
      <c r="F21" s="373"/>
      <c r="G21" s="373"/>
      <c r="H21" s="68" t="str">
        <f t="shared" si="0"/>
        <v/>
      </c>
    </row>
    <row r="22" spans="1:10" ht="30" customHeight="1" x14ac:dyDescent="0.25">
      <c r="A22" s="371" t="s">
        <v>143</v>
      </c>
      <c r="B22" s="371"/>
      <c r="C22" s="371"/>
      <c r="D22" s="371"/>
      <c r="E22" s="371"/>
      <c r="F22" s="371"/>
      <c r="G22" s="371"/>
      <c r="H22" s="68" t="str">
        <f>IF(SUM(H23:H27)&gt;0,1,"")</f>
        <v/>
      </c>
      <c r="I22" s="71" t="s">
        <v>187</v>
      </c>
      <c r="J22" s="63" t="str">
        <f>IF($D$8=" - ","-",IF(COUNTA(B23:G27)=0,"Нет",COUNTA(B23:G27)))</f>
        <v>-</v>
      </c>
    </row>
    <row r="23" spans="1:10" ht="54" customHeight="1" x14ac:dyDescent="0.25">
      <c r="A23" s="72" t="s">
        <v>181</v>
      </c>
      <c r="B23" s="372"/>
      <c r="C23" s="373"/>
      <c r="D23" s="373"/>
      <c r="E23" s="373"/>
      <c r="F23" s="373"/>
      <c r="G23" s="373"/>
      <c r="H23" s="68" t="str">
        <f t="shared" si="0"/>
        <v/>
      </c>
      <c r="I23" s="123" t="s">
        <v>450</v>
      </c>
    </row>
    <row r="24" spans="1:10" ht="54" customHeight="1" x14ac:dyDescent="0.25">
      <c r="A24" s="72" t="s">
        <v>182</v>
      </c>
      <c r="B24" s="373"/>
      <c r="C24" s="373"/>
      <c r="D24" s="373"/>
      <c r="E24" s="373"/>
      <c r="F24" s="373"/>
      <c r="G24" s="373"/>
      <c r="H24" s="68" t="str">
        <f t="shared" si="0"/>
        <v/>
      </c>
      <c r="I24" s="123" t="s">
        <v>219</v>
      </c>
    </row>
    <row r="25" spans="1:10" ht="54" customHeight="1" x14ac:dyDescent="0.25">
      <c r="A25" s="72" t="s">
        <v>183</v>
      </c>
      <c r="B25" s="373"/>
      <c r="C25" s="373"/>
      <c r="D25" s="373"/>
      <c r="E25" s="373"/>
      <c r="F25" s="373"/>
      <c r="G25" s="373"/>
      <c r="H25" s="68" t="str">
        <f t="shared" si="0"/>
        <v/>
      </c>
      <c r="I25" s="93"/>
    </row>
    <row r="26" spans="1:10" ht="54" customHeight="1" x14ac:dyDescent="0.25">
      <c r="A26" s="72" t="s">
        <v>184</v>
      </c>
      <c r="B26" s="373"/>
      <c r="C26" s="373"/>
      <c r="D26" s="373"/>
      <c r="E26" s="373"/>
      <c r="F26" s="373"/>
      <c r="G26" s="373"/>
      <c r="H26" s="68" t="str">
        <f t="shared" si="0"/>
        <v/>
      </c>
    </row>
    <row r="27" spans="1:10" ht="54" customHeight="1" x14ac:dyDescent="0.25">
      <c r="A27" s="72" t="s">
        <v>185</v>
      </c>
      <c r="B27" s="373"/>
      <c r="C27" s="373"/>
      <c r="D27" s="373"/>
      <c r="E27" s="373"/>
      <c r="F27" s="373"/>
      <c r="G27" s="373"/>
      <c r="H27" s="68" t="str">
        <f t="shared" si="0"/>
        <v/>
      </c>
    </row>
    <row r="28" spans="1:10" x14ac:dyDescent="0.25">
      <c r="A28" s="371" t="s">
        <v>144</v>
      </c>
      <c r="B28" s="371"/>
      <c r="C28" s="371"/>
      <c r="D28" s="371"/>
      <c r="E28" s="371"/>
      <c r="F28" s="371"/>
      <c r="G28" s="371"/>
      <c r="H28" s="68" t="str">
        <f>IF(SUM(H29:H33)&gt;0,1,"")</f>
        <v/>
      </c>
      <c r="I28" s="71" t="s">
        <v>180</v>
      </c>
      <c r="J28" s="63" t="str">
        <f>IF($D$8=" - ","-",IF(COUNTA(B29:G33)=0,"Нет",COUNTA(B29:G33)))</f>
        <v>-</v>
      </c>
    </row>
    <row r="29" spans="1:10" ht="39" customHeight="1" x14ac:dyDescent="0.25">
      <c r="A29" s="72" t="s">
        <v>181</v>
      </c>
      <c r="B29" s="373"/>
      <c r="C29" s="373"/>
      <c r="D29" s="373"/>
      <c r="E29" s="373"/>
      <c r="F29" s="373"/>
      <c r="G29" s="373"/>
      <c r="H29" s="68" t="str">
        <f t="shared" si="0"/>
        <v/>
      </c>
      <c r="I29" s="384" t="s">
        <v>451</v>
      </c>
    </row>
    <row r="30" spans="1:10" ht="39" customHeight="1" x14ac:dyDescent="0.25">
      <c r="A30" s="72" t="s">
        <v>182</v>
      </c>
      <c r="B30" s="373"/>
      <c r="C30" s="373"/>
      <c r="D30" s="373"/>
      <c r="E30" s="373"/>
      <c r="F30" s="373"/>
      <c r="G30" s="373"/>
      <c r="H30" s="68" t="str">
        <f t="shared" si="0"/>
        <v/>
      </c>
      <c r="I30" s="384"/>
    </row>
    <row r="31" spans="1:10" ht="39" customHeight="1" x14ac:dyDescent="0.25">
      <c r="A31" s="72" t="s">
        <v>183</v>
      </c>
      <c r="B31" s="373"/>
      <c r="C31" s="373"/>
      <c r="D31" s="373"/>
      <c r="E31" s="373"/>
      <c r="F31" s="373"/>
      <c r="G31" s="373"/>
      <c r="H31" s="68" t="str">
        <f t="shared" si="0"/>
        <v/>
      </c>
      <c r="I31" s="384"/>
    </row>
    <row r="32" spans="1:10" ht="39" customHeight="1" x14ac:dyDescent="0.25">
      <c r="A32" s="72" t="s">
        <v>184</v>
      </c>
      <c r="B32" s="373"/>
      <c r="C32" s="373"/>
      <c r="D32" s="373"/>
      <c r="E32" s="373"/>
      <c r="F32" s="373"/>
      <c r="G32" s="373"/>
      <c r="H32" s="68" t="str">
        <f t="shared" si="0"/>
        <v/>
      </c>
      <c r="I32" s="384"/>
    </row>
    <row r="33" spans="1:41" ht="39" customHeight="1" x14ac:dyDescent="0.25">
      <c r="A33" s="72" t="s">
        <v>185</v>
      </c>
      <c r="B33" s="373"/>
      <c r="C33" s="373"/>
      <c r="D33" s="373"/>
      <c r="E33" s="373"/>
      <c r="F33" s="373"/>
      <c r="G33" s="373"/>
      <c r="H33" s="68" t="str">
        <f t="shared" si="0"/>
        <v/>
      </c>
    </row>
    <row r="34" spans="1:41" s="76" customFormat="1" x14ac:dyDescent="0.25">
      <c r="A34" s="73"/>
      <c r="B34" s="73"/>
      <c r="C34" s="74"/>
      <c r="D34" s="74"/>
      <c r="E34" s="74"/>
      <c r="F34" s="74"/>
      <c r="G34" s="74"/>
      <c r="H34" s="75">
        <v>1</v>
      </c>
    </row>
    <row r="35" spans="1:41" ht="15.75" x14ac:dyDescent="0.25">
      <c r="A35" s="376" t="s">
        <v>188</v>
      </c>
      <c r="B35" s="376"/>
      <c r="C35" s="376"/>
      <c r="D35" s="376"/>
      <c r="E35" s="376"/>
      <c r="F35" s="377" t="s">
        <v>147</v>
      </c>
      <c r="G35" s="377"/>
      <c r="H35" s="68">
        <v>1</v>
      </c>
    </row>
    <row r="36" spans="1:41" ht="31.5" customHeight="1" x14ac:dyDescent="0.25">
      <c r="A36" s="387" t="s">
        <v>416</v>
      </c>
      <c r="B36" s="375"/>
      <c r="C36" s="375"/>
      <c r="D36" s="375"/>
      <c r="E36" s="375"/>
      <c r="F36" s="378"/>
      <c r="G36" s="379"/>
      <c r="H36" s="68">
        <v>1</v>
      </c>
    </row>
    <row r="37" spans="1:41" ht="32.25" customHeight="1" x14ac:dyDescent="0.25">
      <c r="A37" s="375" t="s">
        <v>189</v>
      </c>
      <c r="B37" s="375"/>
      <c r="C37" s="375"/>
      <c r="D37" s="375"/>
      <c r="E37" s="375"/>
      <c r="F37" s="380"/>
      <c r="G37" s="381"/>
      <c r="H37" s="68">
        <v>1</v>
      </c>
    </row>
    <row r="38" spans="1:41" ht="32.25" customHeight="1" x14ac:dyDescent="0.25">
      <c r="A38" s="375" t="s">
        <v>190</v>
      </c>
      <c r="B38" s="375"/>
      <c r="C38" s="375"/>
      <c r="D38" s="375"/>
      <c r="E38" s="375"/>
      <c r="F38" s="382"/>
      <c r="G38" s="383"/>
      <c r="H38" s="68">
        <v>1</v>
      </c>
    </row>
    <row r="39" spans="1:41" ht="15.75" x14ac:dyDescent="0.25">
      <c r="A39" s="77"/>
      <c r="B39" s="77"/>
      <c r="H39" s="67">
        <v>1</v>
      </c>
    </row>
    <row r="40" spans="1:41" ht="15.75" x14ac:dyDescent="0.25">
      <c r="A40" s="77"/>
      <c r="B40" s="77"/>
      <c r="H40" s="67">
        <v>1</v>
      </c>
    </row>
    <row r="41" spans="1:41" ht="15.75" x14ac:dyDescent="0.25">
      <c r="A41" s="385"/>
      <c r="B41" s="385"/>
      <c r="C41" s="78" t="str">
        <f>Заявление!C85</f>
        <v>2024 г.</v>
      </c>
      <c r="E41" s="386"/>
      <c r="F41" s="386"/>
      <c r="G41" s="38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74" t="s">
        <v>159</v>
      </c>
      <c r="B42" s="374"/>
      <c r="D42" s="9"/>
      <c r="E42" s="277" t="s">
        <v>160</v>
      </c>
      <c r="F42" s="277"/>
      <c r="G42" s="27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B33:G33"/>
    <mergeCell ref="A41:B41"/>
    <mergeCell ref="E41:G41"/>
    <mergeCell ref="A42:B42"/>
    <mergeCell ref="E42:G42"/>
    <mergeCell ref="A37:E37"/>
    <mergeCell ref="A35:E35"/>
    <mergeCell ref="F35:G35"/>
    <mergeCell ref="A36:E36"/>
    <mergeCell ref="F36:G38"/>
    <mergeCell ref="A38:E3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369</v>
      </c>
      <c r="B1" s="61"/>
      <c r="C1" s="61"/>
      <c r="D1" s="61"/>
      <c r="E1" s="61"/>
      <c r="F1" s="61"/>
      <c r="G1" s="61"/>
      <c r="H1" s="62"/>
      <c r="I1" s="62"/>
    </row>
    <row r="2" spans="1:10" x14ac:dyDescent="0.25">
      <c r="A2" s="60" t="s">
        <v>367</v>
      </c>
      <c r="B2" s="61"/>
      <c r="C2" s="61"/>
      <c r="D2" s="61"/>
      <c r="E2" s="61"/>
      <c r="F2" s="61"/>
      <c r="G2" s="61"/>
      <c r="H2" s="62"/>
      <c r="I2" s="62"/>
    </row>
    <row r="3" spans="1:10" x14ac:dyDescent="0.25">
      <c r="A3" s="60" t="s">
        <v>368</v>
      </c>
      <c r="B3" s="61"/>
      <c r="C3" s="61"/>
      <c r="D3" s="61"/>
      <c r="E3" s="61"/>
      <c r="F3" s="61"/>
      <c r="G3" s="61"/>
      <c r="H3" s="62"/>
      <c r="I3" s="62"/>
    </row>
    <row r="4" spans="1:10" x14ac:dyDescent="0.25">
      <c r="A4" s="60" t="s">
        <v>366</v>
      </c>
    </row>
    <row r="5" spans="1:10" ht="15.75" x14ac:dyDescent="0.25">
      <c r="A5" s="65" t="s">
        <v>220</v>
      </c>
      <c r="B5" s="65"/>
      <c r="H5" s="66" t="s">
        <v>176</v>
      </c>
      <c r="I5" s="388" t="s">
        <v>177</v>
      </c>
    </row>
    <row r="6" spans="1:10" ht="15.75" x14ac:dyDescent="0.25">
      <c r="A6" s="9"/>
      <c r="B6" s="9"/>
      <c r="H6" s="67">
        <v>1</v>
      </c>
      <c r="I6" s="389"/>
    </row>
    <row r="7" spans="1:10" ht="15.75" x14ac:dyDescent="0.25">
      <c r="A7" s="390" t="s">
        <v>178</v>
      </c>
      <c r="B7" s="390"/>
      <c r="C7" s="390"/>
      <c r="D7" s="391" t="str">
        <f>CONCATENATE(Заявление!C13,"  ",Заявление!C14,"  ",Заявление!C15)</f>
        <v xml:space="preserve">    </v>
      </c>
      <c r="E7" s="391"/>
      <c r="F7" s="391"/>
      <c r="G7" s="391"/>
      <c r="H7" s="68">
        <v>1</v>
      </c>
    </row>
    <row r="8" spans="1:10" s="70" customFormat="1" ht="31.5" customHeight="1" x14ac:dyDescent="0.25">
      <c r="A8" s="323" t="s">
        <v>291</v>
      </c>
      <c r="B8" s="323"/>
      <c r="C8" s="323"/>
      <c r="D8" s="392" t="str">
        <f>'Выбор специальностей'!D52</f>
        <v xml:space="preserve"> - </v>
      </c>
      <c r="E8" s="392"/>
      <c r="F8" s="392"/>
      <c r="G8" s="392"/>
      <c r="H8" s="69">
        <v>1</v>
      </c>
    </row>
    <row r="9" spans="1:10" x14ac:dyDescent="0.25">
      <c r="A9" s="393" t="s">
        <v>179</v>
      </c>
      <c r="B9" s="393"/>
      <c r="C9" s="393"/>
      <c r="D9" s="393"/>
      <c r="E9" s="393"/>
      <c r="F9" s="393"/>
      <c r="G9" s="393"/>
      <c r="H9" s="68">
        <v>1</v>
      </c>
    </row>
    <row r="10" spans="1:10" ht="29.25" customHeight="1" x14ac:dyDescent="0.25">
      <c r="A10" s="371" t="s">
        <v>141</v>
      </c>
      <c r="B10" s="371"/>
      <c r="C10" s="371"/>
      <c r="D10" s="371"/>
      <c r="E10" s="371"/>
      <c r="F10" s="371"/>
      <c r="G10" s="371"/>
      <c r="H10" s="68" t="str">
        <f>IF(SUM(H11:H13)&gt;0,1,"")</f>
        <v/>
      </c>
      <c r="I10" s="71" t="s">
        <v>180</v>
      </c>
      <c r="J10" s="63" t="str">
        <f>IF($D$8=" - ","-",IF(COUNTA(B11:G13)=0,"Нет",COUNTA(B11:G13)))</f>
        <v>-</v>
      </c>
    </row>
    <row r="11" spans="1:10" ht="39" customHeight="1" x14ac:dyDescent="0.25">
      <c r="A11" s="72" t="s">
        <v>181</v>
      </c>
      <c r="B11" s="373"/>
      <c r="C11" s="373"/>
      <c r="D11" s="373"/>
      <c r="E11" s="373"/>
      <c r="F11" s="373"/>
      <c r="G11" s="373"/>
      <c r="H11" s="68" t="str">
        <f>IF(ISBLANK(B11),"",1)</f>
        <v/>
      </c>
      <c r="I11" s="384" t="s">
        <v>216</v>
      </c>
    </row>
    <row r="12" spans="1:10" ht="39" customHeight="1" x14ac:dyDescent="0.25">
      <c r="A12" s="72" t="s">
        <v>182</v>
      </c>
      <c r="B12" s="373"/>
      <c r="C12" s="373"/>
      <c r="D12" s="373"/>
      <c r="E12" s="373"/>
      <c r="F12" s="373"/>
      <c r="G12" s="373"/>
      <c r="H12" s="68" t="str">
        <f t="shared" ref="H12:H33" si="0">IF(ISBLANK(B12),"",1)</f>
        <v/>
      </c>
      <c r="I12" s="384"/>
    </row>
    <row r="13" spans="1:10" ht="39" customHeight="1" x14ac:dyDescent="0.25">
      <c r="A13" s="72" t="s">
        <v>183</v>
      </c>
      <c r="B13" s="373"/>
      <c r="C13" s="373"/>
      <c r="D13" s="373"/>
      <c r="E13" s="373"/>
      <c r="F13" s="373"/>
      <c r="G13" s="373"/>
      <c r="H13" s="68" t="str">
        <f t="shared" si="0"/>
        <v/>
      </c>
      <c r="I13" s="93"/>
    </row>
    <row r="14" spans="1:10" ht="15.75" customHeight="1" x14ac:dyDescent="0.25">
      <c r="A14" s="371" t="s">
        <v>186</v>
      </c>
      <c r="B14" s="371"/>
      <c r="C14" s="371"/>
      <c r="D14" s="371"/>
      <c r="E14" s="371"/>
      <c r="F14" s="371"/>
      <c r="G14" s="371"/>
      <c r="H14" s="68" t="str">
        <f>IF(SUM(H15:H17)&gt;0,1,"")</f>
        <v/>
      </c>
      <c r="I14" s="71" t="s">
        <v>180</v>
      </c>
      <c r="J14" s="63" t="str">
        <f>IF($D$8=" - ","-",IF(COUNTA(B15:G17)=0,"Нет",COUNTA(B15:G17)))</f>
        <v>-</v>
      </c>
    </row>
    <row r="15" spans="1:10" ht="39" customHeight="1" x14ac:dyDescent="0.25">
      <c r="A15" s="72" t="s">
        <v>181</v>
      </c>
      <c r="B15" s="373"/>
      <c r="C15" s="373"/>
      <c r="D15" s="373"/>
      <c r="E15" s="373"/>
      <c r="F15" s="373"/>
      <c r="G15" s="373"/>
      <c r="H15" s="68" t="str">
        <f t="shared" si="0"/>
        <v/>
      </c>
      <c r="I15" s="384" t="s">
        <v>449</v>
      </c>
    </row>
    <row r="16" spans="1:10" ht="39" customHeight="1" x14ac:dyDescent="0.25">
      <c r="A16" s="72" t="s">
        <v>182</v>
      </c>
      <c r="B16" s="373"/>
      <c r="C16" s="373"/>
      <c r="D16" s="373"/>
      <c r="E16" s="373"/>
      <c r="F16" s="373"/>
      <c r="G16" s="373"/>
      <c r="H16" s="68" t="str">
        <f t="shared" si="0"/>
        <v/>
      </c>
      <c r="I16" s="384"/>
    </row>
    <row r="17" spans="1:10" ht="39" customHeight="1" x14ac:dyDescent="0.25">
      <c r="A17" s="72" t="s">
        <v>183</v>
      </c>
      <c r="B17" s="373"/>
      <c r="C17" s="373"/>
      <c r="D17" s="373"/>
      <c r="E17" s="373"/>
      <c r="F17" s="373"/>
      <c r="G17" s="373"/>
      <c r="H17" s="68" t="str">
        <f t="shared" si="0"/>
        <v/>
      </c>
    </row>
    <row r="18" spans="1:10" ht="45" customHeight="1" x14ac:dyDescent="0.25">
      <c r="A18" s="371" t="s">
        <v>142</v>
      </c>
      <c r="B18" s="371"/>
      <c r="C18" s="371"/>
      <c r="D18" s="371"/>
      <c r="E18" s="371"/>
      <c r="F18" s="371"/>
      <c r="G18" s="371"/>
      <c r="H18" s="68" t="str">
        <f>IF(SUM(H19:H21)&gt;0,1,"")</f>
        <v/>
      </c>
      <c r="I18" s="71" t="s">
        <v>187</v>
      </c>
      <c r="J18" s="63" t="str">
        <f>IF($D$8=" - ","-",IF(COUNTA(B19:G21)=0,"Нет",COUNTA(B19:G21)))</f>
        <v>-</v>
      </c>
    </row>
    <row r="19" spans="1:10" ht="39" customHeight="1" x14ac:dyDescent="0.25">
      <c r="A19" s="72" t="s">
        <v>181</v>
      </c>
      <c r="B19" s="373"/>
      <c r="C19" s="373"/>
      <c r="D19" s="373"/>
      <c r="E19" s="373"/>
      <c r="F19" s="373"/>
      <c r="G19" s="373"/>
      <c r="H19" s="68" t="str">
        <f t="shared" si="0"/>
        <v/>
      </c>
      <c r="I19" s="123" t="s">
        <v>217</v>
      </c>
    </row>
    <row r="20" spans="1:10" ht="39" customHeight="1" x14ac:dyDescent="0.25">
      <c r="A20" s="72" t="s">
        <v>182</v>
      </c>
      <c r="B20" s="373"/>
      <c r="C20" s="373"/>
      <c r="D20" s="373"/>
      <c r="E20" s="373"/>
      <c r="F20" s="373"/>
      <c r="G20" s="373"/>
      <c r="H20" s="68" t="str">
        <f t="shared" si="0"/>
        <v/>
      </c>
      <c r="I20" s="123" t="s">
        <v>218</v>
      </c>
    </row>
    <row r="21" spans="1:10" ht="39" customHeight="1" x14ac:dyDescent="0.25">
      <c r="A21" s="72" t="s">
        <v>183</v>
      </c>
      <c r="B21" s="373"/>
      <c r="C21" s="373"/>
      <c r="D21" s="373"/>
      <c r="E21" s="373"/>
      <c r="F21" s="373"/>
      <c r="G21" s="373"/>
      <c r="H21" s="68" t="str">
        <f t="shared" si="0"/>
        <v/>
      </c>
    </row>
    <row r="22" spans="1:10" ht="30" customHeight="1" x14ac:dyDescent="0.25">
      <c r="A22" s="371" t="s">
        <v>143</v>
      </c>
      <c r="B22" s="371"/>
      <c r="C22" s="371"/>
      <c r="D22" s="371"/>
      <c r="E22" s="371"/>
      <c r="F22" s="371"/>
      <c r="G22" s="371"/>
      <c r="H22" s="68" t="str">
        <f>IF(SUM(H23:H27)&gt;0,1,"")</f>
        <v/>
      </c>
      <c r="I22" s="71" t="s">
        <v>187</v>
      </c>
      <c r="J22" s="63" t="str">
        <f>IF($D$8=" - ","-",IF(COUNTA(B23:G27)=0,"Нет",COUNTA(B23:G27)))</f>
        <v>-</v>
      </c>
    </row>
    <row r="23" spans="1:10" ht="54" customHeight="1" x14ac:dyDescent="0.25">
      <c r="A23" s="72" t="s">
        <v>181</v>
      </c>
      <c r="B23" s="372"/>
      <c r="C23" s="373"/>
      <c r="D23" s="373"/>
      <c r="E23" s="373"/>
      <c r="F23" s="373"/>
      <c r="G23" s="373"/>
      <c r="H23" s="68" t="str">
        <f t="shared" si="0"/>
        <v/>
      </c>
      <c r="I23" s="123" t="s">
        <v>450</v>
      </c>
    </row>
    <row r="24" spans="1:10" ht="54" customHeight="1" x14ac:dyDescent="0.25">
      <c r="A24" s="72" t="s">
        <v>182</v>
      </c>
      <c r="B24" s="373"/>
      <c r="C24" s="373"/>
      <c r="D24" s="373"/>
      <c r="E24" s="373"/>
      <c r="F24" s="373"/>
      <c r="G24" s="373"/>
      <c r="H24" s="68" t="str">
        <f t="shared" si="0"/>
        <v/>
      </c>
      <c r="I24" s="123" t="s">
        <v>219</v>
      </c>
    </row>
    <row r="25" spans="1:10" ht="54" customHeight="1" x14ac:dyDescent="0.25">
      <c r="A25" s="72" t="s">
        <v>183</v>
      </c>
      <c r="B25" s="373"/>
      <c r="C25" s="373"/>
      <c r="D25" s="373"/>
      <c r="E25" s="373"/>
      <c r="F25" s="373"/>
      <c r="G25" s="373"/>
      <c r="H25" s="68" t="str">
        <f t="shared" si="0"/>
        <v/>
      </c>
      <c r="I25" s="93"/>
    </row>
    <row r="26" spans="1:10" ht="54" customHeight="1" x14ac:dyDescent="0.25">
      <c r="A26" s="72" t="s">
        <v>184</v>
      </c>
      <c r="B26" s="373"/>
      <c r="C26" s="373"/>
      <c r="D26" s="373"/>
      <c r="E26" s="373"/>
      <c r="F26" s="373"/>
      <c r="G26" s="373"/>
      <c r="H26" s="68" t="str">
        <f t="shared" si="0"/>
        <v/>
      </c>
    </row>
    <row r="27" spans="1:10" ht="54" customHeight="1" x14ac:dyDescent="0.25">
      <c r="A27" s="72" t="s">
        <v>185</v>
      </c>
      <c r="B27" s="373"/>
      <c r="C27" s="373"/>
      <c r="D27" s="373"/>
      <c r="E27" s="373"/>
      <c r="F27" s="373"/>
      <c r="G27" s="373"/>
      <c r="H27" s="68" t="str">
        <f t="shared" si="0"/>
        <v/>
      </c>
    </row>
    <row r="28" spans="1:10" x14ac:dyDescent="0.25">
      <c r="A28" s="371" t="s">
        <v>144</v>
      </c>
      <c r="B28" s="371"/>
      <c r="C28" s="371"/>
      <c r="D28" s="371"/>
      <c r="E28" s="371"/>
      <c r="F28" s="371"/>
      <c r="G28" s="371"/>
      <c r="H28" s="68" t="str">
        <f>IF(SUM(H29:H33)&gt;0,1,"")</f>
        <v/>
      </c>
      <c r="I28" s="71" t="s">
        <v>180</v>
      </c>
      <c r="J28" s="63" t="str">
        <f>IF($D$8=" - ","-",IF(COUNTA(B29:G33)=0,"Нет",COUNTA(B29:G33)))</f>
        <v>-</v>
      </c>
    </row>
    <row r="29" spans="1:10" ht="39" customHeight="1" x14ac:dyDescent="0.25">
      <c r="A29" s="72" t="s">
        <v>181</v>
      </c>
      <c r="B29" s="373"/>
      <c r="C29" s="373"/>
      <c r="D29" s="373"/>
      <c r="E29" s="373"/>
      <c r="F29" s="373"/>
      <c r="G29" s="373"/>
      <c r="H29" s="68" t="str">
        <f t="shared" si="0"/>
        <v/>
      </c>
      <c r="I29" s="384" t="s">
        <v>451</v>
      </c>
    </row>
    <row r="30" spans="1:10" ht="39" customHeight="1" x14ac:dyDescent="0.25">
      <c r="A30" s="72" t="s">
        <v>182</v>
      </c>
      <c r="B30" s="373"/>
      <c r="C30" s="373"/>
      <c r="D30" s="373"/>
      <c r="E30" s="373"/>
      <c r="F30" s="373"/>
      <c r="G30" s="373"/>
      <c r="H30" s="68" t="str">
        <f t="shared" si="0"/>
        <v/>
      </c>
      <c r="I30" s="384"/>
    </row>
    <row r="31" spans="1:10" ht="39" customHeight="1" x14ac:dyDescent="0.25">
      <c r="A31" s="72" t="s">
        <v>183</v>
      </c>
      <c r="B31" s="373"/>
      <c r="C31" s="373"/>
      <c r="D31" s="373"/>
      <c r="E31" s="373"/>
      <c r="F31" s="373"/>
      <c r="G31" s="373"/>
      <c r="H31" s="68" t="str">
        <f t="shared" si="0"/>
        <v/>
      </c>
      <c r="I31" s="384"/>
    </row>
    <row r="32" spans="1:10" ht="39" customHeight="1" x14ac:dyDescent="0.25">
      <c r="A32" s="72" t="s">
        <v>184</v>
      </c>
      <c r="B32" s="373"/>
      <c r="C32" s="373"/>
      <c r="D32" s="373"/>
      <c r="E32" s="373"/>
      <c r="F32" s="373"/>
      <c r="G32" s="373"/>
      <c r="H32" s="68" t="str">
        <f t="shared" si="0"/>
        <v/>
      </c>
      <c r="I32" s="384"/>
    </row>
    <row r="33" spans="1:41" ht="39" customHeight="1" x14ac:dyDescent="0.25">
      <c r="A33" s="72" t="s">
        <v>185</v>
      </c>
      <c r="B33" s="373"/>
      <c r="C33" s="373"/>
      <c r="D33" s="373"/>
      <c r="E33" s="373"/>
      <c r="F33" s="373"/>
      <c r="G33" s="373"/>
      <c r="H33" s="68" t="str">
        <f t="shared" si="0"/>
        <v/>
      </c>
    </row>
    <row r="34" spans="1:41" s="76" customFormat="1" x14ac:dyDescent="0.25">
      <c r="A34" s="73"/>
      <c r="B34" s="73"/>
      <c r="C34" s="74"/>
      <c r="D34" s="74"/>
      <c r="E34" s="74"/>
      <c r="F34" s="74"/>
      <c r="G34" s="74"/>
      <c r="H34" s="75">
        <v>1</v>
      </c>
    </row>
    <row r="35" spans="1:41" ht="15.75" x14ac:dyDescent="0.25">
      <c r="A35" s="376" t="s">
        <v>188</v>
      </c>
      <c r="B35" s="376"/>
      <c r="C35" s="376"/>
      <c r="D35" s="376"/>
      <c r="E35" s="376"/>
      <c r="F35" s="377" t="s">
        <v>147</v>
      </c>
      <c r="G35" s="377"/>
      <c r="H35" s="68">
        <v>1</v>
      </c>
    </row>
    <row r="36" spans="1:41" ht="31.5" customHeight="1" x14ac:dyDescent="0.25">
      <c r="A36" s="387" t="s">
        <v>416</v>
      </c>
      <c r="B36" s="375"/>
      <c r="C36" s="375"/>
      <c r="D36" s="375"/>
      <c r="E36" s="375"/>
      <c r="F36" s="378"/>
      <c r="G36" s="379"/>
      <c r="H36" s="68">
        <v>1</v>
      </c>
    </row>
    <row r="37" spans="1:41" ht="32.25" customHeight="1" x14ac:dyDescent="0.25">
      <c r="A37" s="375" t="s">
        <v>189</v>
      </c>
      <c r="B37" s="375"/>
      <c r="C37" s="375"/>
      <c r="D37" s="375"/>
      <c r="E37" s="375"/>
      <c r="F37" s="380"/>
      <c r="G37" s="381"/>
      <c r="H37" s="68">
        <v>1</v>
      </c>
    </row>
    <row r="38" spans="1:41" ht="32.25" customHeight="1" x14ac:dyDescent="0.25">
      <c r="A38" s="375" t="s">
        <v>190</v>
      </c>
      <c r="B38" s="375"/>
      <c r="C38" s="375"/>
      <c r="D38" s="375"/>
      <c r="E38" s="375"/>
      <c r="F38" s="382"/>
      <c r="G38" s="383"/>
      <c r="H38" s="68">
        <v>1</v>
      </c>
    </row>
    <row r="39" spans="1:41" ht="15.75" x14ac:dyDescent="0.25">
      <c r="A39" s="77"/>
      <c r="B39" s="77"/>
      <c r="H39" s="67">
        <v>1</v>
      </c>
    </row>
    <row r="40" spans="1:41" ht="15.75" x14ac:dyDescent="0.25">
      <c r="A40" s="77"/>
      <c r="B40" s="77"/>
      <c r="H40" s="67">
        <v>1</v>
      </c>
    </row>
    <row r="41" spans="1:41" ht="15.75" x14ac:dyDescent="0.25">
      <c r="A41" s="385"/>
      <c r="B41" s="385"/>
      <c r="C41" s="78" t="str">
        <f>Заявление!C85</f>
        <v>2024 г.</v>
      </c>
      <c r="E41" s="386"/>
      <c r="F41" s="386"/>
      <c r="G41" s="38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74" t="s">
        <v>159</v>
      </c>
      <c r="B42" s="374"/>
      <c r="D42" s="9"/>
      <c r="E42" s="277" t="s">
        <v>160</v>
      </c>
      <c r="F42" s="277"/>
      <c r="G42" s="27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B33:G33"/>
    <mergeCell ref="A41:B41"/>
    <mergeCell ref="E41:G41"/>
    <mergeCell ref="A42:B42"/>
    <mergeCell ref="E42:G42"/>
    <mergeCell ref="A37:E37"/>
    <mergeCell ref="A35:E35"/>
    <mergeCell ref="F35:G35"/>
    <mergeCell ref="A36:E36"/>
    <mergeCell ref="F36:G38"/>
    <mergeCell ref="A38:E3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43"/>
  <sheetViews>
    <sheetView workbookViewId="0">
      <selection activeCell="B11" sqref="B11:G11"/>
    </sheetView>
  </sheetViews>
  <sheetFormatPr defaultRowHeight="15" x14ac:dyDescent="0.25"/>
  <cols>
    <col min="1" max="3" width="9.140625" style="3"/>
    <col min="4" max="4" width="42.7109375" style="3" customWidth="1"/>
    <col min="5" max="8" width="9.140625" style="3"/>
    <col min="9" max="9" width="56.85546875" style="3" customWidth="1"/>
    <col min="10" max="21" width="9.140625" style="5"/>
    <col min="22" max="33" width="9.140625" style="4"/>
    <col min="34" max="16384" width="9.140625" style="3"/>
  </cols>
  <sheetData>
    <row r="1" spans="1:35" ht="15.75" x14ac:dyDescent="0.25">
      <c r="A1" s="10"/>
      <c r="B1" s="10"/>
      <c r="C1" s="10"/>
      <c r="D1" s="10"/>
      <c r="E1" s="10" t="s">
        <v>191</v>
      </c>
      <c r="F1" s="10"/>
      <c r="G1" s="10"/>
      <c r="H1" s="4"/>
      <c r="I1" s="4"/>
      <c r="P1" s="5" t="s">
        <v>11</v>
      </c>
      <c r="Q1" s="5" t="s">
        <v>12</v>
      </c>
      <c r="AH1" s="4"/>
      <c r="AI1" s="4"/>
    </row>
    <row r="2" spans="1:35" ht="15.75" x14ac:dyDescent="0.25">
      <c r="A2" s="10"/>
      <c r="B2" s="10"/>
      <c r="C2" s="10"/>
      <c r="D2" s="10"/>
      <c r="E2" s="10" t="s">
        <v>192</v>
      </c>
      <c r="F2" s="10"/>
      <c r="G2" s="10"/>
      <c r="H2" s="4"/>
      <c r="I2" s="4"/>
      <c r="P2" s="5" t="s">
        <v>193</v>
      </c>
      <c r="Q2" s="5" t="s">
        <v>45</v>
      </c>
      <c r="AH2" s="4"/>
      <c r="AI2" s="4"/>
    </row>
    <row r="3" spans="1:35" ht="15.75" x14ac:dyDescent="0.25">
      <c r="A3" s="10"/>
      <c r="B3" s="10"/>
      <c r="C3" s="10"/>
      <c r="D3" s="10"/>
      <c r="E3" s="10" t="s">
        <v>194</v>
      </c>
      <c r="F3" s="10"/>
      <c r="G3" s="10"/>
      <c r="H3" s="4"/>
      <c r="I3" s="4"/>
      <c r="P3" s="5" t="s">
        <v>195</v>
      </c>
      <c r="Q3" s="5" t="s">
        <v>29</v>
      </c>
      <c r="AH3" s="4"/>
      <c r="AI3" s="4"/>
    </row>
    <row r="4" spans="1:35" ht="15.75" x14ac:dyDescent="0.25">
      <c r="A4" s="10"/>
      <c r="B4" s="10"/>
      <c r="C4" s="10"/>
      <c r="D4" s="10"/>
      <c r="E4" s="10"/>
      <c r="F4" s="10"/>
      <c r="G4" s="10"/>
      <c r="H4" s="4"/>
      <c r="I4" s="81"/>
      <c r="Q4" s="5" t="s">
        <v>56</v>
      </c>
      <c r="AH4" s="4"/>
      <c r="AI4" s="4"/>
    </row>
    <row r="5" spans="1:35" ht="15.75" x14ac:dyDescent="0.25">
      <c r="A5" s="10"/>
      <c r="B5" s="10"/>
      <c r="C5" s="10"/>
      <c r="D5" s="10"/>
      <c r="E5" s="82"/>
      <c r="F5" s="82"/>
      <c r="G5" s="83" t="s">
        <v>209</v>
      </c>
      <c r="H5" s="4"/>
      <c r="I5" s="23" t="s">
        <v>196</v>
      </c>
      <c r="AH5" s="4"/>
      <c r="AI5" s="4"/>
    </row>
    <row r="6" spans="1:35" ht="15.75" x14ac:dyDescent="0.25">
      <c r="A6" s="10"/>
      <c r="B6" s="10"/>
      <c r="C6" s="10"/>
      <c r="D6" s="10"/>
      <c r="E6" s="408" t="s">
        <v>197</v>
      </c>
      <c r="F6" s="408"/>
      <c r="G6" s="408"/>
      <c r="H6" s="4"/>
      <c r="I6" s="4"/>
      <c r="AH6" s="4"/>
      <c r="AI6" s="4"/>
    </row>
    <row r="7" spans="1:35" ht="15.75" x14ac:dyDescent="0.25">
      <c r="A7" s="409" t="s">
        <v>222</v>
      </c>
      <c r="B7" s="410"/>
      <c r="C7" s="410"/>
      <c r="D7" s="410"/>
      <c r="E7" s="410"/>
      <c r="F7" s="410"/>
      <c r="G7" s="410"/>
      <c r="H7" s="4"/>
      <c r="I7" s="314" t="s">
        <v>223</v>
      </c>
      <c r="AH7" s="4"/>
      <c r="AI7" s="4"/>
    </row>
    <row r="8" spans="1:35" ht="15.75" x14ac:dyDescent="0.25">
      <c r="A8" s="10"/>
      <c r="B8" s="10"/>
      <c r="C8" s="10"/>
      <c r="D8" s="10"/>
      <c r="E8" s="10"/>
      <c r="F8" s="10"/>
      <c r="G8" s="10"/>
      <c r="H8" s="4"/>
      <c r="I8" s="314"/>
      <c r="AH8" s="4"/>
      <c r="AI8" s="4"/>
    </row>
    <row r="9" spans="1:35" ht="15.75" x14ac:dyDescent="0.25">
      <c r="A9" s="411" t="s">
        <v>198</v>
      </c>
      <c r="B9" s="412"/>
      <c r="C9" s="412"/>
      <c r="D9" s="412"/>
      <c r="E9" s="412"/>
      <c r="F9" s="412"/>
      <c r="G9" s="412"/>
      <c r="H9" s="4"/>
      <c r="I9" s="4"/>
      <c r="AH9" s="4"/>
      <c r="AI9" s="4"/>
    </row>
    <row r="10" spans="1:35" ht="15.75" x14ac:dyDescent="0.25">
      <c r="A10" s="10"/>
      <c r="B10" s="10"/>
      <c r="C10" s="10"/>
      <c r="D10" s="10"/>
      <c r="E10" s="10"/>
      <c r="F10" s="10"/>
      <c r="G10" s="10"/>
      <c r="H10" s="4"/>
      <c r="I10" s="4"/>
      <c r="AH10" s="4"/>
      <c r="AI10" s="4"/>
    </row>
    <row r="11" spans="1:35" ht="27" customHeight="1" x14ac:dyDescent="0.25">
      <c r="A11" s="105" t="s">
        <v>199</v>
      </c>
      <c r="B11" s="413" t="str">
        <f>CONCATENATE('Заявление стар'!D13,"  ",'Заявление стар'!D14,"  ",'Заявление стар'!D15)</f>
        <v xml:space="preserve">    </v>
      </c>
      <c r="C11" s="414"/>
      <c r="D11" s="414"/>
      <c r="E11" s="414"/>
      <c r="F11" s="414"/>
      <c r="G11" s="414"/>
      <c r="H11" s="84"/>
      <c r="I11" s="4"/>
      <c r="AH11" s="4"/>
      <c r="AI11" s="4"/>
    </row>
    <row r="12" spans="1:35" ht="15.75" x14ac:dyDescent="0.25">
      <c r="A12" s="10"/>
      <c r="B12" s="415" t="s">
        <v>200</v>
      </c>
      <c r="C12" s="416"/>
      <c r="D12" s="416"/>
      <c r="E12" s="416"/>
      <c r="F12" s="416"/>
      <c r="G12" s="416"/>
      <c r="H12" s="4"/>
      <c r="I12" s="4"/>
      <c r="AH12" s="4"/>
      <c r="AI12" s="4"/>
    </row>
    <row r="13" spans="1:35" ht="51.75" customHeight="1" x14ac:dyDescent="0.25">
      <c r="A13" s="394" t="s">
        <v>201</v>
      </c>
      <c r="B13" s="407"/>
      <c r="C13" s="407"/>
      <c r="D13" s="407"/>
      <c r="E13" s="407"/>
      <c r="F13" s="407"/>
      <c r="G13" s="407"/>
      <c r="H13" s="4"/>
      <c r="I13" s="4"/>
      <c r="AH13" s="4"/>
      <c r="AI13" s="4"/>
    </row>
    <row r="14" spans="1:35" ht="40.5" customHeight="1" x14ac:dyDescent="0.25">
      <c r="A14" s="400" t="str">
        <f>'Заявление стар'!B29</f>
        <v>1.5.5. Физиология человека и животных</v>
      </c>
      <c r="B14" s="401"/>
      <c r="C14" s="401"/>
      <c r="D14" s="401"/>
      <c r="E14" s="401"/>
      <c r="F14" s="401"/>
      <c r="G14" s="401"/>
      <c r="H14" s="4"/>
      <c r="I14" s="4"/>
      <c r="AH14" s="4"/>
      <c r="AI14" s="4"/>
    </row>
    <row r="15" spans="1:35" ht="30" customHeight="1" x14ac:dyDescent="0.25">
      <c r="A15" s="402" t="s">
        <v>202</v>
      </c>
      <c r="B15" s="403"/>
      <c r="C15" s="403"/>
      <c r="D15" s="403"/>
      <c r="E15" s="403"/>
      <c r="F15" s="403"/>
      <c r="G15" s="403"/>
      <c r="H15" s="4"/>
      <c r="I15" s="4"/>
      <c r="AH15" s="4"/>
      <c r="AI15" s="4"/>
    </row>
    <row r="16" spans="1:35" ht="41.25" customHeight="1" x14ac:dyDescent="0.25">
      <c r="A16" s="400" t="str">
        <f>'Заявление стар'!A31</f>
        <v>2 приоритет:</v>
      </c>
      <c r="B16" s="404"/>
      <c r="C16" s="404"/>
      <c r="D16" s="404"/>
      <c r="E16" s="404"/>
      <c r="F16" s="404"/>
      <c r="G16" s="404"/>
      <c r="H16" s="4"/>
      <c r="I16" s="4"/>
      <c r="AH16" s="4"/>
      <c r="AI16" s="4"/>
    </row>
    <row r="17" spans="1:35" ht="24" customHeight="1" x14ac:dyDescent="0.25">
      <c r="A17" s="10" t="s">
        <v>203</v>
      </c>
      <c r="B17" s="10"/>
      <c r="C17" s="94"/>
      <c r="D17" s="85"/>
      <c r="E17" s="10"/>
      <c r="F17" s="10"/>
      <c r="G17" s="10"/>
      <c r="H17" s="4"/>
      <c r="I17" s="314" t="s">
        <v>204</v>
      </c>
      <c r="AH17" s="4"/>
      <c r="AI17" s="4"/>
    </row>
    <row r="18" spans="1:35" ht="24" customHeight="1" x14ac:dyDescent="0.25">
      <c r="A18" s="10" t="s">
        <v>205</v>
      </c>
      <c r="C18" s="405"/>
      <c r="D18" s="405"/>
      <c r="E18" s="405"/>
      <c r="F18" s="10"/>
      <c r="G18" s="10"/>
      <c r="H18" s="4"/>
      <c r="I18" s="314"/>
      <c r="AH18" s="4"/>
      <c r="AI18" s="4"/>
    </row>
    <row r="19" spans="1:35" ht="21.75" customHeight="1" x14ac:dyDescent="0.25">
      <c r="H19" s="5" t="str">
        <f>CONCATENATE(IF(C17="очная","очной",""),IF(C17="заочная","заочной","")," - ",C18)</f>
        <v xml:space="preserve"> - </v>
      </c>
      <c r="I19" s="399" t="str">
        <f>IF(J19&lt;&gt;"ДА","Вы указали сочетание 'форма обучения' и 'основа обучения', по которым прием на выбранное Вами направление подготовки не осуществляется","")</f>
        <v/>
      </c>
      <c r="J19" s="5" t="str">
        <f>IF(H19=" - ","ДА",LOOKUP(H19,'Заявление стар'!C133:C138,'Заявление стар'!G133:G138))</f>
        <v>ДА</v>
      </c>
      <c r="AH19" s="4"/>
      <c r="AI19" s="4"/>
    </row>
    <row r="20" spans="1:35" ht="103.5" customHeight="1" x14ac:dyDescent="0.25">
      <c r="A20" s="394" t="s">
        <v>207</v>
      </c>
      <c r="B20" s="394"/>
      <c r="C20" s="394"/>
      <c r="D20" s="394"/>
      <c r="E20" s="394"/>
      <c r="F20" s="394"/>
      <c r="G20" s="394"/>
      <c r="I20" s="399"/>
      <c r="AH20" s="4"/>
      <c r="AI20" s="4"/>
    </row>
    <row r="21" spans="1:35" ht="35.25" customHeight="1" x14ac:dyDescent="0.25">
      <c r="A21" s="394" t="s">
        <v>206</v>
      </c>
      <c r="B21" s="394"/>
      <c r="C21" s="394"/>
      <c r="D21" s="394"/>
      <c r="E21" s="394"/>
      <c r="F21" s="394"/>
      <c r="G21" s="394"/>
      <c r="H21" s="4"/>
      <c r="I21" s="399"/>
      <c r="AH21" s="4"/>
      <c r="AI21" s="4"/>
    </row>
    <row r="22" spans="1:35" ht="60" customHeight="1" x14ac:dyDescent="0.25">
      <c r="A22" s="406" t="s">
        <v>224</v>
      </c>
      <c r="B22" s="406"/>
      <c r="C22" s="406"/>
      <c r="D22" s="406"/>
      <c r="E22" s="406"/>
      <c r="F22" s="406"/>
      <c r="G22" s="406"/>
      <c r="H22" s="4"/>
      <c r="I22" s="399"/>
      <c r="AH22" s="4"/>
      <c r="AI22" s="4"/>
    </row>
    <row r="23" spans="1:35" ht="101.25" customHeight="1" x14ac:dyDescent="0.25">
      <c r="A23" s="397" t="s">
        <v>225</v>
      </c>
      <c r="B23" s="398"/>
      <c r="C23" s="398"/>
      <c r="D23" s="398"/>
      <c r="E23" s="398"/>
      <c r="F23" s="398"/>
      <c r="G23" s="398"/>
      <c r="H23" s="4"/>
      <c r="I23" s="399"/>
      <c r="AH23" s="4"/>
      <c r="AI23" s="4"/>
    </row>
    <row r="24" spans="1:35" x14ac:dyDescent="0.25">
      <c r="H24" s="4"/>
      <c r="I24" s="399"/>
      <c r="AH24" s="4"/>
      <c r="AI24" s="4"/>
    </row>
    <row r="25" spans="1:35" x14ac:dyDescent="0.25">
      <c r="H25" s="4"/>
      <c r="I25" s="399"/>
      <c r="AH25" s="4"/>
      <c r="AI25" s="4"/>
    </row>
    <row r="26" spans="1:35" x14ac:dyDescent="0.25">
      <c r="H26" s="4"/>
      <c r="I26" s="4"/>
      <c r="AH26" s="4"/>
      <c r="AI26" s="4"/>
    </row>
    <row r="27" spans="1:35" ht="15.75" x14ac:dyDescent="0.25">
      <c r="A27" s="10"/>
      <c r="B27" s="10"/>
      <c r="C27" s="10"/>
      <c r="D27" s="10"/>
      <c r="E27" s="86"/>
      <c r="F27" s="395"/>
      <c r="G27" s="396"/>
      <c r="H27" s="4"/>
      <c r="I27" s="23" t="s">
        <v>208</v>
      </c>
      <c r="AH27" s="4"/>
      <c r="AI27" s="4"/>
    </row>
    <row r="28" spans="1:35" ht="15.75" x14ac:dyDescent="0.25">
      <c r="A28" s="10"/>
      <c r="B28" s="10"/>
      <c r="C28" s="10"/>
      <c r="D28" s="10"/>
      <c r="E28" s="4"/>
      <c r="F28" s="4"/>
      <c r="G28" s="87" t="s">
        <v>164</v>
      </c>
      <c r="H28" s="4"/>
      <c r="I28" s="4"/>
      <c r="AH28" s="4"/>
      <c r="AI28" s="4"/>
    </row>
    <row r="38" spans="1:7" ht="15.75" x14ac:dyDescent="0.25">
      <c r="A38" s="397"/>
      <c r="B38" s="398"/>
      <c r="C38" s="398"/>
      <c r="D38" s="398"/>
      <c r="E38" s="398"/>
      <c r="F38" s="398"/>
      <c r="G38" s="398"/>
    </row>
    <row r="39" spans="1:7" ht="15.75" x14ac:dyDescent="0.25">
      <c r="A39" s="397"/>
      <c r="B39" s="398"/>
      <c r="C39" s="398"/>
      <c r="D39" s="398"/>
      <c r="E39" s="398"/>
      <c r="F39" s="398"/>
      <c r="G39" s="398"/>
    </row>
    <row r="43" spans="1:7" ht="15.75" x14ac:dyDescent="0.25">
      <c r="A43" s="394"/>
      <c r="B43" s="394"/>
      <c r="C43" s="394"/>
      <c r="D43" s="394"/>
      <c r="E43" s="394"/>
      <c r="F43" s="394"/>
      <c r="G43" s="394"/>
    </row>
  </sheetData>
  <sheetProtection password="CA50" sheet="1" objects="1" scenarios="1"/>
  <mergeCells count="21">
    <mergeCell ref="E6:G6"/>
    <mergeCell ref="A7:G7"/>
    <mergeCell ref="A9:G9"/>
    <mergeCell ref="B11:G11"/>
    <mergeCell ref="B12:G12"/>
    <mergeCell ref="A20:G20"/>
    <mergeCell ref="I7:I8"/>
    <mergeCell ref="I19:I25"/>
    <mergeCell ref="A14:G14"/>
    <mergeCell ref="A15:G15"/>
    <mergeCell ref="A16:G16"/>
    <mergeCell ref="I17:I18"/>
    <mergeCell ref="C18:E18"/>
    <mergeCell ref="A21:G21"/>
    <mergeCell ref="A22:G22"/>
    <mergeCell ref="A13:G13"/>
    <mergeCell ref="A43:G43"/>
    <mergeCell ref="F27:G27"/>
    <mergeCell ref="A38:G38"/>
    <mergeCell ref="A39:G39"/>
    <mergeCell ref="A23:G23"/>
  </mergeCells>
  <dataValidations count="2">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$P$2:$P$3</formula1>
    </dataValidation>
    <dataValidation type="list" allowBlank="1" showInputMessage="1" showErrorMessage="1" sqref="WVK98305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C18:E18">
      <formula1>$Q$2:$Q$4</formula1>
    </dataValidation>
  </dataValidations>
  <pageMargins left="0.51181102362204722" right="0.51181102362204722" top="0.51181102362204722" bottom="0.51181102362204722" header="0.31496062992125984" footer="0.31496062992125984"/>
  <pageSetup paperSize="9" scale="94"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82"/>
  <sheetViews>
    <sheetView tabSelected="1" zoomScaleNormal="100" workbookViewId="0">
      <selection activeCell="A37" sqref="A37:A38"/>
    </sheetView>
  </sheetViews>
  <sheetFormatPr defaultColWidth="13.85546875" defaultRowHeight="15" x14ac:dyDescent="0.25"/>
  <cols>
    <col min="1" max="1" width="7.85546875" style="63" customWidth="1"/>
    <col min="2" max="2" width="9.85546875" style="63" customWidth="1"/>
    <col min="3" max="3" width="17.85546875" style="63" customWidth="1"/>
    <col min="4" max="4" width="14.140625" style="63" customWidth="1"/>
    <col min="5" max="5" width="5.7109375" style="63" customWidth="1"/>
    <col min="6" max="6" width="13.85546875" style="63"/>
    <col min="7" max="9" width="2.5703125" style="63" customWidth="1"/>
    <col min="10" max="14" width="8" style="63" customWidth="1"/>
    <col min="15" max="15" width="5.42578125" style="63" customWidth="1"/>
    <col min="16" max="16" width="83" style="79" customWidth="1"/>
    <col min="17" max="17" width="13.85546875" style="79" customWidth="1"/>
    <col min="18" max="37" width="13.85546875" style="79" hidden="1" customWidth="1"/>
    <col min="38" max="38" width="13.85546875" style="79" customWidth="1"/>
    <col min="39" max="44" width="13.85546875" style="79"/>
    <col min="45" max="16384" width="13.85546875" style="63"/>
  </cols>
  <sheetData>
    <row r="1" spans="1:35" ht="15.75" x14ac:dyDescent="0.25">
      <c r="A1" s="1" t="s">
        <v>364</v>
      </c>
      <c r="B1" s="238"/>
      <c r="C1" s="238"/>
      <c r="D1" s="238"/>
      <c r="E1" s="238"/>
      <c r="F1" s="238"/>
      <c r="G1" s="238"/>
      <c r="H1" s="238"/>
      <c r="I1" s="238"/>
      <c r="J1" s="238"/>
      <c r="K1" s="238"/>
      <c r="L1" s="238"/>
      <c r="M1" s="238"/>
      <c r="N1" s="238"/>
    </row>
    <row r="2" spans="1:35" ht="15.75" hidden="1" x14ac:dyDescent="0.25">
      <c r="A2" s="1"/>
      <c r="B2" s="238"/>
      <c r="C2" s="238"/>
      <c r="D2" s="238"/>
      <c r="E2" s="238"/>
      <c r="F2" s="238"/>
      <c r="G2" s="238"/>
      <c r="H2" s="238"/>
      <c r="I2" s="238"/>
      <c r="J2" s="238"/>
      <c r="K2" s="238"/>
      <c r="L2" s="238"/>
      <c r="M2" s="238"/>
      <c r="N2" s="238"/>
    </row>
    <row r="3" spans="1:35" ht="15.75" hidden="1" x14ac:dyDescent="0.25">
      <c r="A3" s="1"/>
      <c r="B3" s="238"/>
      <c r="C3" s="238"/>
      <c r="D3" s="238"/>
      <c r="E3" s="238"/>
      <c r="F3" s="238"/>
      <c r="G3" s="238"/>
      <c r="H3" s="238"/>
      <c r="I3" s="238"/>
      <c r="J3" s="238"/>
      <c r="K3" s="238"/>
      <c r="L3" s="238"/>
      <c r="M3" s="238"/>
      <c r="N3" s="238"/>
    </row>
    <row r="4" spans="1:35" ht="15.75" x14ac:dyDescent="0.25">
      <c r="A4" s="6" t="s">
        <v>3</v>
      </c>
      <c r="B4" s="71"/>
      <c r="C4" s="71"/>
      <c r="D4" s="71"/>
      <c r="E4" s="71"/>
      <c r="F4" s="71"/>
      <c r="G4" s="71"/>
      <c r="H4" s="71"/>
      <c r="I4" s="71"/>
      <c r="J4" s="71"/>
      <c r="K4" s="71"/>
      <c r="L4" s="71"/>
      <c r="M4" s="71"/>
      <c r="N4" s="71"/>
    </row>
    <row r="5" spans="1:35" ht="15.75" x14ac:dyDescent="0.25">
      <c r="A5" s="6" t="s">
        <v>4</v>
      </c>
      <c r="B5" s="71"/>
      <c r="C5" s="71"/>
      <c r="D5" s="71"/>
      <c r="E5" s="71"/>
      <c r="F5" s="71"/>
      <c r="G5" s="71"/>
      <c r="H5" s="71"/>
      <c r="I5" s="71"/>
      <c r="J5" s="71"/>
      <c r="K5" s="71"/>
      <c r="L5" s="71"/>
      <c r="M5" s="71"/>
      <c r="N5" s="71"/>
    </row>
    <row r="6" spans="1:35" ht="15.75" x14ac:dyDescent="0.25">
      <c r="A6" s="6" t="s">
        <v>5</v>
      </c>
      <c r="B6" s="71"/>
      <c r="C6" s="71"/>
      <c r="D6" s="71"/>
      <c r="E6" s="71"/>
      <c r="F6" s="71"/>
      <c r="G6" s="71"/>
      <c r="H6" s="71"/>
      <c r="I6" s="71"/>
      <c r="J6" s="71"/>
      <c r="K6" s="71"/>
      <c r="L6" s="71"/>
      <c r="M6" s="71"/>
      <c r="N6" s="71"/>
    </row>
    <row r="7" spans="1:35" ht="15.75" x14ac:dyDescent="0.25">
      <c r="A7" s="6" t="s">
        <v>6</v>
      </c>
      <c r="B7" s="71"/>
      <c r="C7" s="71"/>
      <c r="D7" s="71"/>
      <c r="E7" s="71"/>
      <c r="F7" s="71"/>
      <c r="G7" s="71"/>
      <c r="H7" s="71"/>
      <c r="I7" s="71"/>
      <c r="J7" s="71"/>
      <c r="K7" s="71"/>
      <c r="L7" s="71"/>
      <c r="M7" s="71"/>
      <c r="N7" s="71"/>
    </row>
    <row r="8" spans="1:35" ht="15.75" x14ac:dyDescent="0.25">
      <c r="A8" s="340" t="s">
        <v>7</v>
      </c>
      <c r="B8" s="433"/>
      <c r="C8" s="433"/>
      <c r="D8" s="433"/>
      <c r="E8" s="433"/>
      <c r="F8" s="433"/>
      <c r="G8" s="433"/>
      <c r="H8" s="433"/>
      <c r="I8" s="433"/>
      <c r="J8" s="433"/>
      <c r="K8" s="433"/>
      <c r="L8" s="433"/>
      <c r="M8" s="239"/>
      <c r="N8" s="222"/>
      <c r="R8" s="79" t="s">
        <v>8</v>
      </c>
      <c r="S8" s="79" t="s">
        <v>9</v>
      </c>
      <c r="T8" s="79" t="s">
        <v>10</v>
      </c>
      <c r="U8" s="79" t="s">
        <v>11</v>
      </c>
      <c r="V8" s="79" t="s">
        <v>12</v>
      </c>
      <c r="W8" s="79" t="s">
        <v>13</v>
      </c>
      <c r="X8" s="79" t="s">
        <v>14</v>
      </c>
      <c r="Y8" s="79" t="s">
        <v>15</v>
      </c>
      <c r="Z8" s="79" t="s">
        <v>16</v>
      </c>
      <c r="AA8" s="79" t="s">
        <v>17</v>
      </c>
      <c r="AB8" s="79" t="s">
        <v>18</v>
      </c>
      <c r="AC8" s="79" t="s">
        <v>19</v>
      </c>
      <c r="AD8" s="79" t="s">
        <v>20</v>
      </c>
      <c r="AE8" s="79" t="s">
        <v>21</v>
      </c>
      <c r="AF8" s="79" t="s">
        <v>22</v>
      </c>
      <c r="AG8" s="79" t="s">
        <v>23</v>
      </c>
      <c r="AH8" s="79" t="s">
        <v>24</v>
      </c>
      <c r="AI8" s="79" t="s">
        <v>413</v>
      </c>
    </row>
    <row r="9" spans="1:35" ht="15.75" x14ac:dyDescent="0.25">
      <c r="A9" s="9"/>
      <c r="B9" s="9"/>
      <c r="C9" s="9"/>
      <c r="D9" s="9"/>
      <c r="E9" s="9"/>
      <c r="F9" s="9"/>
      <c r="G9" s="9"/>
      <c r="H9" s="9"/>
      <c r="I9" s="9"/>
      <c r="J9" s="9"/>
      <c r="K9" s="9"/>
      <c r="L9" s="9"/>
      <c r="M9" s="9"/>
      <c r="N9" s="9"/>
      <c r="O9" s="9"/>
      <c r="P9" s="10"/>
      <c r="Q9" s="10"/>
      <c r="R9" s="79" t="s">
        <v>519</v>
      </c>
      <c r="S9" s="79" t="s">
        <v>26</v>
      </c>
      <c r="T9" s="79" t="s">
        <v>27</v>
      </c>
      <c r="U9" s="79" t="s">
        <v>28</v>
      </c>
      <c r="V9" s="79" t="s">
        <v>45</v>
      </c>
      <c r="X9" s="79" t="s">
        <v>30</v>
      </c>
      <c r="Y9" s="79" t="s">
        <v>31</v>
      </c>
      <c r="AA9" s="79" t="s">
        <v>32</v>
      </c>
      <c r="AB9" s="79" t="s">
        <v>33</v>
      </c>
      <c r="AC9" s="79" t="s">
        <v>34</v>
      </c>
      <c r="AD9" s="79" t="s">
        <v>35</v>
      </c>
      <c r="AE9" s="191" t="s">
        <v>36</v>
      </c>
      <c r="AF9" s="79" t="s">
        <v>37</v>
      </c>
      <c r="AG9" s="79" t="s">
        <v>38</v>
      </c>
      <c r="AH9" s="79" t="s">
        <v>39</v>
      </c>
      <c r="AI9" s="79" t="s">
        <v>414</v>
      </c>
    </row>
    <row r="10" spans="1:35" ht="15.75" x14ac:dyDescent="0.25">
      <c r="A10" s="225" t="s">
        <v>40</v>
      </c>
      <c r="B10" s="70"/>
      <c r="C10" s="70"/>
      <c r="D10" s="70"/>
      <c r="E10" s="70"/>
      <c r="F10" s="70"/>
      <c r="G10" s="70"/>
      <c r="H10" s="70"/>
      <c r="I10" s="70"/>
      <c r="J10" s="70"/>
      <c r="K10" s="70"/>
      <c r="L10" s="70"/>
      <c r="M10" s="70"/>
      <c r="N10" s="70"/>
      <c r="O10" s="9"/>
      <c r="P10" s="10"/>
      <c r="Q10" s="10"/>
      <c r="R10" s="79" t="s">
        <v>522</v>
      </c>
      <c r="S10" s="240" t="s">
        <v>42</v>
      </c>
      <c r="T10" s="240" t="s">
        <v>43</v>
      </c>
      <c r="U10" s="79" t="s">
        <v>44</v>
      </c>
      <c r="V10" s="79" t="s">
        <v>29</v>
      </c>
      <c r="X10" s="79" t="s">
        <v>46</v>
      </c>
      <c r="Y10" s="79" t="s">
        <v>47</v>
      </c>
      <c r="AA10" s="79" t="s">
        <v>48</v>
      </c>
      <c r="AB10" s="79" t="s">
        <v>49</v>
      </c>
      <c r="AC10" s="79" t="s">
        <v>42</v>
      </c>
      <c r="AD10" s="79" t="s">
        <v>50</v>
      </c>
      <c r="AE10" s="191" t="s">
        <v>51</v>
      </c>
      <c r="AF10" s="79" t="s">
        <v>52</v>
      </c>
      <c r="AG10" s="79" t="s">
        <v>53</v>
      </c>
      <c r="AH10" s="79" t="s">
        <v>54</v>
      </c>
      <c r="AI10" s="79" t="s">
        <v>415</v>
      </c>
    </row>
    <row r="11" spans="1:35" ht="15.75" x14ac:dyDescent="0.25">
      <c r="A11" s="225" t="s">
        <v>55</v>
      </c>
      <c r="B11" s="70"/>
      <c r="C11" s="70"/>
      <c r="D11" s="70"/>
      <c r="E11" s="70"/>
      <c r="F11" s="70"/>
      <c r="G11" s="70"/>
      <c r="H11" s="70"/>
      <c r="I11" s="70"/>
      <c r="J11" s="70"/>
      <c r="K11" s="70"/>
      <c r="L11" s="70"/>
      <c r="M11" s="70"/>
      <c r="N11" s="70"/>
      <c r="O11" s="9"/>
      <c r="P11" s="10"/>
      <c r="Q11" s="10"/>
      <c r="R11" s="79" t="s">
        <v>520</v>
      </c>
      <c r="V11" s="79" t="s">
        <v>56</v>
      </c>
      <c r="X11" s="79" t="s">
        <v>57</v>
      </c>
      <c r="AE11" s="191" t="s">
        <v>58</v>
      </c>
      <c r="AF11" s="79" t="s">
        <v>59</v>
      </c>
      <c r="AG11" s="79" t="s">
        <v>60</v>
      </c>
    </row>
    <row r="12" spans="1:35" ht="15.75" x14ac:dyDescent="0.25">
      <c r="A12" s="9"/>
      <c r="D12" s="9"/>
      <c r="E12" s="9"/>
      <c r="F12" s="9"/>
      <c r="G12" s="9"/>
      <c r="H12" s="9"/>
      <c r="I12" s="9"/>
      <c r="J12" s="9"/>
      <c r="K12" s="9"/>
      <c r="L12" s="9"/>
      <c r="M12" s="9"/>
      <c r="N12" s="9"/>
      <c r="O12" s="9"/>
      <c r="P12" s="30"/>
      <c r="Q12" s="10"/>
      <c r="R12" s="79" t="s">
        <v>521</v>
      </c>
      <c r="AE12" s="191" t="s">
        <v>62</v>
      </c>
      <c r="AF12" s="79" t="s">
        <v>63</v>
      </c>
    </row>
    <row r="13" spans="1:35" ht="15.75" x14ac:dyDescent="0.25">
      <c r="A13" s="342" t="s">
        <v>65</v>
      </c>
      <c r="B13" s="434"/>
      <c r="C13" s="436" t="str">
        <f>CONCATENATE('Выбор специальностей'!C12)</f>
        <v/>
      </c>
      <c r="D13" s="436"/>
      <c r="E13" s="436"/>
      <c r="F13" s="436"/>
      <c r="G13" s="436"/>
      <c r="H13" s="436"/>
      <c r="I13" s="436"/>
      <c r="J13" s="436"/>
      <c r="K13" s="436"/>
      <c r="L13" s="436"/>
      <c r="M13" s="436"/>
      <c r="N13" s="436"/>
      <c r="O13" s="9"/>
      <c r="P13" s="30"/>
      <c r="Q13" s="10"/>
      <c r="AE13" s="191" t="s">
        <v>67</v>
      </c>
    </row>
    <row r="14" spans="1:35" ht="15.75" x14ac:dyDescent="0.25">
      <c r="A14" s="342" t="s">
        <v>68</v>
      </c>
      <c r="B14" s="434"/>
      <c r="C14" s="436" t="str">
        <f>CONCATENATE('Выбор специальностей'!C13)</f>
        <v/>
      </c>
      <c r="D14" s="436"/>
      <c r="E14" s="436"/>
      <c r="F14" s="436"/>
      <c r="G14" s="436"/>
      <c r="H14" s="436"/>
      <c r="I14" s="436"/>
      <c r="J14" s="436"/>
      <c r="K14" s="436"/>
      <c r="L14" s="436"/>
      <c r="M14" s="436"/>
      <c r="N14" s="436"/>
      <c r="O14" s="9"/>
      <c r="P14" s="30"/>
      <c r="Q14" s="10"/>
      <c r="AE14" s="191" t="s">
        <v>70</v>
      </c>
    </row>
    <row r="15" spans="1:35" ht="15.75" x14ac:dyDescent="0.25">
      <c r="A15" s="342" t="s">
        <v>339</v>
      </c>
      <c r="B15" s="434"/>
      <c r="C15" s="436" t="str">
        <f>CONCATENATE('Выбор специальностей'!C14)</f>
        <v/>
      </c>
      <c r="D15" s="436"/>
      <c r="E15" s="436"/>
      <c r="F15" s="436"/>
      <c r="G15" s="436"/>
      <c r="H15" s="436"/>
      <c r="I15" s="436"/>
      <c r="J15" s="436"/>
      <c r="K15" s="436"/>
      <c r="L15" s="436"/>
      <c r="M15" s="436"/>
      <c r="N15" s="436"/>
      <c r="O15" s="9"/>
      <c r="P15" s="30"/>
      <c r="Q15" s="10"/>
      <c r="AE15" s="191" t="s">
        <v>73</v>
      </c>
    </row>
    <row r="16" spans="1:35" ht="15.75" x14ac:dyDescent="0.25">
      <c r="A16" s="342" t="s">
        <v>74</v>
      </c>
      <c r="B16" s="434"/>
      <c r="C16" s="235"/>
      <c r="E16" s="151" t="s">
        <v>518</v>
      </c>
      <c r="F16" s="151"/>
      <c r="G16" s="268"/>
      <c r="H16" s="268"/>
      <c r="I16" s="437"/>
      <c r="J16" s="437"/>
      <c r="K16" s="437"/>
      <c r="L16" s="437"/>
      <c r="M16" s="437"/>
      <c r="N16" s="437"/>
      <c r="O16" s="9"/>
      <c r="P16" s="6" t="s">
        <v>362</v>
      </c>
      <c r="Q16" s="10"/>
      <c r="AE16" s="191" t="s">
        <v>76</v>
      </c>
    </row>
    <row r="17" spans="1:44" ht="15.75" x14ac:dyDescent="0.25">
      <c r="A17" s="225" t="s">
        <v>77</v>
      </c>
      <c r="B17" s="70"/>
      <c r="C17" s="70"/>
      <c r="D17" s="269"/>
      <c r="E17" s="438"/>
      <c r="F17" s="438"/>
      <c r="G17" s="438"/>
      <c r="H17" s="438"/>
      <c r="I17" s="438"/>
      <c r="J17" s="438"/>
      <c r="K17" s="438"/>
      <c r="L17" s="438"/>
      <c r="M17" s="438"/>
      <c r="N17" s="438"/>
      <c r="O17" s="9"/>
      <c r="P17" s="6" t="s">
        <v>78</v>
      </c>
      <c r="Q17" s="10"/>
      <c r="AE17" s="191" t="s">
        <v>79</v>
      </c>
    </row>
    <row r="18" spans="1:44" ht="15.75" x14ac:dyDescent="0.25">
      <c r="A18" s="15" t="s">
        <v>80</v>
      </c>
      <c r="B18" s="204"/>
      <c r="C18" s="204"/>
      <c r="E18" s="439"/>
      <c r="F18" s="439"/>
      <c r="G18" s="439"/>
      <c r="H18" s="439"/>
      <c r="I18" s="439"/>
      <c r="J18" s="439"/>
      <c r="K18" s="439"/>
      <c r="L18" s="439"/>
      <c r="M18" s="439"/>
      <c r="N18" s="439"/>
      <c r="O18" s="9"/>
      <c r="P18" s="6" t="s">
        <v>230</v>
      </c>
      <c r="Q18" s="10"/>
      <c r="AE18" s="191" t="s">
        <v>81</v>
      </c>
    </row>
    <row r="19" spans="1:44" ht="15.75" x14ac:dyDescent="0.25">
      <c r="A19" s="9" t="s">
        <v>82</v>
      </c>
      <c r="B19" s="236"/>
      <c r="C19" s="17" t="s">
        <v>523</v>
      </c>
      <c r="D19" s="235"/>
      <c r="E19" s="76"/>
      <c r="F19" s="15" t="s">
        <v>84</v>
      </c>
      <c r="G19" s="241"/>
      <c r="H19" s="241"/>
      <c r="I19" s="241"/>
      <c r="J19" s="435"/>
      <c r="K19" s="435"/>
      <c r="L19" s="20"/>
      <c r="O19" s="9"/>
      <c r="P19" s="6" t="s">
        <v>85</v>
      </c>
      <c r="Q19" s="10"/>
      <c r="AE19" s="191" t="s">
        <v>86</v>
      </c>
    </row>
    <row r="20" spans="1:44" ht="31.5" customHeight="1" x14ac:dyDescent="0.25">
      <c r="A20" s="20" t="s">
        <v>131</v>
      </c>
      <c r="C20" s="426"/>
      <c r="D20" s="426"/>
      <c r="E20" s="426"/>
      <c r="F20" s="426"/>
      <c r="G20" s="426"/>
      <c r="H20" s="426"/>
      <c r="I20" s="426"/>
      <c r="J20" s="426"/>
      <c r="K20" s="426"/>
      <c r="L20" s="426"/>
      <c r="M20" s="426"/>
      <c r="N20" s="426"/>
      <c r="O20" s="9"/>
      <c r="P20" s="21" t="s">
        <v>88</v>
      </c>
      <c r="Q20" s="10"/>
      <c r="AE20" s="191" t="s">
        <v>89</v>
      </c>
    </row>
    <row r="21" spans="1:44" s="70" customFormat="1" ht="31.5" x14ac:dyDescent="0.25">
      <c r="A21" s="225" t="s">
        <v>524</v>
      </c>
      <c r="B21" s="225"/>
      <c r="C21" s="63"/>
      <c r="D21" s="440"/>
      <c r="E21" s="440"/>
      <c r="F21" s="440"/>
      <c r="G21" s="440"/>
      <c r="H21" s="440"/>
      <c r="I21" s="440"/>
      <c r="J21" s="440"/>
      <c r="K21" s="440"/>
      <c r="L21" s="440"/>
      <c r="M21" s="440"/>
      <c r="N21" s="440"/>
      <c r="O21" s="225"/>
      <c r="P21" s="21" t="s">
        <v>91</v>
      </c>
      <c r="Q21" s="113"/>
      <c r="R21" s="200"/>
      <c r="S21" s="200"/>
      <c r="T21" s="200"/>
      <c r="U21" s="200"/>
      <c r="V21" s="200"/>
      <c r="W21" s="200"/>
      <c r="X21" s="200"/>
      <c r="Y21" s="200"/>
      <c r="Z21" s="200"/>
      <c r="AA21" s="200"/>
      <c r="AB21" s="200"/>
      <c r="AC21" s="200"/>
      <c r="AD21" s="200"/>
      <c r="AE21" s="191" t="s">
        <v>92</v>
      </c>
      <c r="AF21" s="200"/>
      <c r="AG21" s="200"/>
      <c r="AH21" s="200"/>
      <c r="AI21" s="200"/>
      <c r="AJ21" s="200"/>
      <c r="AK21" s="200"/>
      <c r="AL21" s="200"/>
      <c r="AM21" s="200"/>
      <c r="AN21" s="200"/>
      <c r="AO21" s="200"/>
      <c r="AP21" s="200"/>
      <c r="AQ21" s="200"/>
      <c r="AR21" s="200"/>
    </row>
    <row r="22" spans="1:44" ht="15.75" x14ac:dyDescent="0.25">
      <c r="A22" s="9"/>
      <c r="B22" s="9"/>
      <c r="F22" s="242"/>
      <c r="G22" s="242"/>
      <c r="H22" s="242"/>
      <c r="I22" s="242"/>
      <c r="J22" s="242"/>
      <c r="K22" s="242"/>
      <c r="L22" s="242"/>
      <c r="M22" s="242"/>
      <c r="N22" s="242"/>
      <c r="O22" s="9"/>
      <c r="P22" s="10"/>
      <c r="Q22" s="10"/>
      <c r="AE22" s="191" t="s">
        <v>94</v>
      </c>
    </row>
    <row r="23" spans="1:44" ht="15.75" x14ac:dyDescent="0.25">
      <c r="A23" s="225" t="s">
        <v>525</v>
      </c>
      <c r="B23" s="70"/>
      <c r="C23" s="237"/>
      <c r="D23" s="225" t="s">
        <v>526</v>
      </c>
      <c r="F23" s="428"/>
      <c r="G23" s="428"/>
      <c r="H23" s="428"/>
      <c r="J23" s="225" t="s">
        <v>527</v>
      </c>
      <c r="L23" s="428"/>
      <c r="M23" s="428"/>
      <c r="N23" s="428"/>
      <c r="P23" s="6" t="s">
        <v>96</v>
      </c>
      <c r="AD23" s="191" t="s">
        <v>97</v>
      </c>
      <c r="AE23" s="191" t="s">
        <v>97</v>
      </c>
    </row>
    <row r="24" spans="1:44" ht="15.75" x14ac:dyDescent="0.25">
      <c r="A24" s="225" t="s">
        <v>528</v>
      </c>
      <c r="B24" s="70"/>
      <c r="C24" s="9"/>
      <c r="D24" s="429"/>
      <c r="E24" s="429"/>
      <c r="F24" s="429"/>
      <c r="G24" s="429"/>
      <c r="H24" s="429"/>
      <c r="I24" s="429"/>
      <c r="J24" s="429"/>
      <c r="K24" s="429"/>
      <c r="L24" s="429"/>
      <c r="M24" s="429"/>
      <c r="N24" s="429"/>
      <c r="P24" s="6" t="s">
        <v>100</v>
      </c>
      <c r="AD24" s="191" t="s">
        <v>101</v>
      </c>
      <c r="AE24" s="191" t="s">
        <v>101</v>
      </c>
    </row>
    <row r="25" spans="1:44" ht="15.75" x14ac:dyDescent="0.25">
      <c r="A25" s="9"/>
      <c r="B25" s="9"/>
      <c r="C25" s="9"/>
      <c r="D25" s="9"/>
      <c r="E25" s="9"/>
      <c r="F25" s="9"/>
      <c r="O25" s="9"/>
      <c r="P25" s="10"/>
      <c r="Q25" s="10"/>
      <c r="AE25" s="191" t="s">
        <v>102</v>
      </c>
    </row>
    <row r="26" spans="1:44" ht="18.75" x14ac:dyDescent="0.25">
      <c r="A26" s="358" t="s">
        <v>103</v>
      </c>
      <c r="B26" s="358"/>
      <c r="C26" s="358"/>
      <c r="D26" s="358"/>
      <c r="E26" s="358"/>
      <c r="F26" s="358"/>
      <c r="G26" s="358"/>
      <c r="H26" s="358"/>
      <c r="I26" s="358"/>
      <c r="J26" s="358"/>
      <c r="K26" s="358"/>
      <c r="L26" s="358"/>
      <c r="M26" s="358"/>
      <c r="N26" s="358"/>
      <c r="O26" s="9"/>
      <c r="P26" s="10"/>
      <c r="Q26" s="10"/>
      <c r="AE26" s="191" t="s">
        <v>104</v>
      </c>
    </row>
    <row r="27" spans="1:44" ht="15.75" x14ac:dyDescent="0.25">
      <c r="A27" s="427" t="s">
        <v>529</v>
      </c>
      <c r="B27" s="427"/>
      <c r="C27" s="427"/>
      <c r="D27" s="427"/>
      <c r="E27" s="427"/>
      <c r="F27" s="427"/>
      <c r="G27" s="427"/>
      <c r="H27" s="427"/>
      <c r="I27" s="427"/>
      <c r="J27" s="427"/>
      <c r="K27" s="427"/>
      <c r="L27" s="427"/>
      <c r="M27" s="427"/>
      <c r="N27" s="427"/>
      <c r="O27" s="9"/>
      <c r="P27" s="10"/>
      <c r="Q27" s="10"/>
      <c r="AE27" s="191" t="s">
        <v>105</v>
      </c>
    </row>
    <row r="28" spans="1:44" ht="32.25" customHeight="1" x14ac:dyDescent="0.25">
      <c r="A28" s="260" t="s">
        <v>536</v>
      </c>
      <c r="B28" s="331" t="s">
        <v>530</v>
      </c>
      <c r="C28" s="331"/>
      <c r="D28" s="331"/>
      <c r="E28" s="331"/>
      <c r="F28" s="260" t="s">
        <v>11</v>
      </c>
      <c r="G28" s="430" t="s">
        <v>549</v>
      </c>
      <c r="H28" s="431"/>
      <c r="I28" s="431"/>
      <c r="J28" s="432"/>
      <c r="K28" s="430" t="s">
        <v>12</v>
      </c>
      <c r="L28" s="432"/>
      <c r="M28" s="430" t="s">
        <v>531</v>
      </c>
      <c r="N28" s="432"/>
      <c r="O28" s="9"/>
      <c r="Q28" s="10"/>
      <c r="AE28" s="191" t="s">
        <v>106</v>
      </c>
    </row>
    <row r="29" spans="1:44" ht="47.25" customHeight="1" x14ac:dyDescent="0.25">
      <c r="A29" s="417" t="str">
        <f>IF(B29="-","-","1")</f>
        <v>-</v>
      </c>
      <c r="B29" s="422" t="str">
        <f>'Выбор специальностей'!D40</f>
        <v>-</v>
      </c>
      <c r="C29" s="423"/>
      <c r="D29" s="423"/>
      <c r="E29" s="424"/>
      <c r="F29" s="419" t="str">
        <f>IF(B29="-","-","очная")</f>
        <v>-</v>
      </c>
      <c r="G29" s="425" t="str">
        <f>'Выбор специальностей'!H40</f>
        <v>-</v>
      </c>
      <c r="H29" s="425"/>
      <c r="I29" s="425"/>
      <c r="J29" s="425"/>
      <c r="K29" s="419" t="str">
        <f>IF(B29="-","-","На общих основаниях")</f>
        <v>-</v>
      </c>
      <c r="L29" s="419"/>
      <c r="M29" s="419" t="str">
        <f>IF(B29="-","-","Аспирантура")</f>
        <v>-</v>
      </c>
      <c r="N29" s="419"/>
      <c r="O29" s="10"/>
      <c r="P29" s="122"/>
      <c r="Q29" s="10"/>
      <c r="AE29" s="191" t="s">
        <v>107</v>
      </c>
    </row>
    <row r="30" spans="1:44" ht="15.75" x14ac:dyDescent="0.25">
      <c r="A30" s="418"/>
      <c r="B30" s="420" t="str">
        <f>IF(B29="-","-","(Аспирантура)")</f>
        <v>-</v>
      </c>
      <c r="C30" s="421"/>
      <c r="D30" s="421"/>
      <c r="E30" s="421"/>
      <c r="F30" s="419"/>
      <c r="G30" s="425"/>
      <c r="H30" s="425"/>
      <c r="I30" s="425"/>
      <c r="J30" s="425"/>
      <c r="K30" s="419"/>
      <c r="L30" s="419"/>
      <c r="M30" s="419"/>
      <c r="N30" s="419"/>
      <c r="O30" s="10"/>
      <c r="P30" s="122"/>
      <c r="Q30" s="10"/>
      <c r="AE30" s="191" t="s">
        <v>108</v>
      </c>
    </row>
    <row r="31" spans="1:44" ht="47.25" customHeight="1" x14ac:dyDescent="0.25">
      <c r="A31" s="417" t="str">
        <f>IF(B31="-","-","2")</f>
        <v>-</v>
      </c>
      <c r="B31" s="422" t="str">
        <f>'Выбор специальностей'!D41</f>
        <v>-</v>
      </c>
      <c r="C31" s="423"/>
      <c r="D31" s="423"/>
      <c r="E31" s="424"/>
      <c r="F31" s="419" t="str">
        <f>IF(B31="-","-","очная")</f>
        <v>-</v>
      </c>
      <c r="G31" s="425" t="str">
        <f>'Выбор специальностей'!H41</f>
        <v>-</v>
      </c>
      <c r="H31" s="425"/>
      <c r="I31" s="425"/>
      <c r="J31" s="425"/>
      <c r="K31" s="419" t="str">
        <f>IF(B31="-","-","На общих основаниях")</f>
        <v>-</v>
      </c>
      <c r="L31" s="419"/>
      <c r="M31" s="419" t="str">
        <f>IF(B31="-","-","Аспирантура")</f>
        <v>-</v>
      </c>
      <c r="N31" s="419"/>
      <c r="O31" s="10"/>
      <c r="P31" s="122"/>
      <c r="Q31" s="10"/>
      <c r="AE31" s="191" t="s">
        <v>109</v>
      </c>
    </row>
    <row r="32" spans="1:44" ht="16.5" customHeight="1" x14ac:dyDescent="0.25">
      <c r="A32" s="418"/>
      <c r="B32" s="420" t="str">
        <f>IF(B31="-","-","(Аспирантура)")</f>
        <v>-</v>
      </c>
      <c r="C32" s="421"/>
      <c r="D32" s="421"/>
      <c r="E32" s="421"/>
      <c r="F32" s="419"/>
      <c r="G32" s="425"/>
      <c r="H32" s="425"/>
      <c r="I32" s="425"/>
      <c r="J32" s="425"/>
      <c r="K32" s="419"/>
      <c r="L32" s="419"/>
      <c r="M32" s="419"/>
      <c r="N32" s="419"/>
      <c r="O32" s="10"/>
      <c r="P32" s="122"/>
      <c r="Q32" s="10"/>
      <c r="AE32" s="191" t="s">
        <v>111</v>
      </c>
    </row>
    <row r="33" spans="1:44" ht="47.25" customHeight="1" x14ac:dyDescent="0.25">
      <c r="A33" s="417" t="str">
        <f>IF(B33="-","-","3")</f>
        <v>-</v>
      </c>
      <c r="B33" s="422" t="str">
        <f>'Выбор специальностей'!D42</f>
        <v>-</v>
      </c>
      <c r="C33" s="423"/>
      <c r="D33" s="423"/>
      <c r="E33" s="424"/>
      <c r="F33" s="419" t="str">
        <f>IF(B33="-","-","очная")</f>
        <v>-</v>
      </c>
      <c r="G33" s="425" t="str">
        <f>'Выбор специальностей'!H42</f>
        <v>-</v>
      </c>
      <c r="H33" s="425"/>
      <c r="I33" s="425"/>
      <c r="J33" s="425"/>
      <c r="K33" s="419" t="str">
        <f>IF(B33="-","-","На общих основаниях")</f>
        <v>-</v>
      </c>
      <c r="L33" s="419"/>
      <c r="M33" s="419" t="str">
        <f>IF(B33="-","-","Аспирантура")</f>
        <v>-</v>
      </c>
      <c r="N33" s="419"/>
      <c r="O33" s="10"/>
      <c r="P33" s="122"/>
      <c r="Q33" s="10"/>
      <c r="R33" s="10"/>
      <c r="AE33" s="191" t="s">
        <v>112</v>
      </c>
    </row>
    <row r="34" spans="1:44" ht="16.5" customHeight="1" x14ac:dyDescent="0.25">
      <c r="A34" s="418"/>
      <c r="B34" s="420" t="str">
        <f>IF(B33="-","-","(Аспирантура)")</f>
        <v>-</v>
      </c>
      <c r="C34" s="421"/>
      <c r="D34" s="421"/>
      <c r="E34" s="421"/>
      <c r="F34" s="419"/>
      <c r="G34" s="425"/>
      <c r="H34" s="425"/>
      <c r="I34" s="425"/>
      <c r="J34" s="425"/>
      <c r="K34" s="419"/>
      <c r="L34" s="419"/>
      <c r="M34" s="419"/>
      <c r="N34" s="419"/>
      <c r="O34" s="10"/>
      <c r="P34" s="122"/>
      <c r="Q34" s="10"/>
      <c r="AE34" s="191" t="s">
        <v>114</v>
      </c>
    </row>
    <row r="35" spans="1:44" ht="47.25" customHeight="1" x14ac:dyDescent="0.25">
      <c r="A35" s="417" t="str">
        <f>IF(B35="-","-","4")</f>
        <v>-</v>
      </c>
      <c r="B35" s="422" t="str">
        <f>'Выбор специальностей'!D43</f>
        <v>-</v>
      </c>
      <c r="C35" s="423"/>
      <c r="D35" s="423"/>
      <c r="E35" s="424"/>
      <c r="F35" s="419" t="str">
        <f>IF(B35="-","-","очная")</f>
        <v>-</v>
      </c>
      <c r="G35" s="425" t="str">
        <f>'Выбор специальностей'!H43</f>
        <v>-</v>
      </c>
      <c r="H35" s="425"/>
      <c r="I35" s="425"/>
      <c r="J35" s="425"/>
      <c r="K35" s="419" t="str">
        <f>IF(B35="-","-","На общих основаниях")</f>
        <v>-</v>
      </c>
      <c r="L35" s="419"/>
      <c r="M35" s="419" t="str">
        <f>IF(B35="-","-","Аспирантура")</f>
        <v>-</v>
      </c>
      <c r="N35" s="419"/>
      <c r="O35" s="10"/>
      <c r="P35" s="122"/>
      <c r="Q35" s="10"/>
      <c r="AE35" s="191" t="s">
        <v>115</v>
      </c>
    </row>
    <row r="36" spans="1:44" ht="16.5" customHeight="1" x14ac:dyDescent="0.25">
      <c r="A36" s="418"/>
      <c r="B36" s="420" t="str">
        <f>IF(B35="-","-","(Аспирантура)")</f>
        <v>-</v>
      </c>
      <c r="C36" s="421"/>
      <c r="D36" s="421"/>
      <c r="E36" s="421"/>
      <c r="F36" s="419"/>
      <c r="G36" s="425"/>
      <c r="H36" s="425"/>
      <c r="I36" s="425"/>
      <c r="J36" s="425"/>
      <c r="K36" s="419"/>
      <c r="L36" s="419"/>
      <c r="M36" s="419"/>
      <c r="N36" s="419"/>
      <c r="O36" s="10"/>
      <c r="P36" s="122"/>
      <c r="Q36" s="10"/>
      <c r="AE36" s="191" t="s">
        <v>117</v>
      </c>
    </row>
    <row r="37" spans="1:44" ht="48" customHeight="1" x14ac:dyDescent="0.25">
      <c r="A37" s="417" t="str">
        <f>IF(B37="-","-","5")</f>
        <v>-</v>
      </c>
      <c r="B37" s="422" t="str">
        <f>'Выбор специальностей'!D44</f>
        <v>-</v>
      </c>
      <c r="C37" s="423"/>
      <c r="D37" s="423"/>
      <c r="E37" s="424"/>
      <c r="F37" s="419" t="str">
        <f>IF(B37="-","-","очная")</f>
        <v>-</v>
      </c>
      <c r="G37" s="425" t="str">
        <f>'Выбор специальностей'!H44</f>
        <v>-</v>
      </c>
      <c r="H37" s="425"/>
      <c r="I37" s="425"/>
      <c r="J37" s="425"/>
      <c r="K37" s="419" t="str">
        <f>IF(B37="-","-","На общих основаниях")</f>
        <v>-</v>
      </c>
      <c r="L37" s="419"/>
      <c r="M37" s="419" t="str">
        <f>IF(B37="-","-","Аспирантура")</f>
        <v>-</v>
      </c>
      <c r="N37" s="419"/>
      <c r="O37" s="10"/>
      <c r="P37" s="122"/>
      <c r="Q37" s="10"/>
      <c r="R37" s="10"/>
      <c r="AE37" s="191" t="s">
        <v>118</v>
      </c>
    </row>
    <row r="38" spans="1:44" ht="15.75" x14ac:dyDescent="0.25">
      <c r="A38" s="418"/>
      <c r="B38" s="420" t="str">
        <f>IF(B37="-","-","(Аспирантура)")</f>
        <v>-</v>
      </c>
      <c r="C38" s="421"/>
      <c r="D38" s="421"/>
      <c r="E38" s="421"/>
      <c r="F38" s="419"/>
      <c r="G38" s="425"/>
      <c r="H38" s="425"/>
      <c r="I38" s="425"/>
      <c r="J38" s="425"/>
      <c r="K38" s="419"/>
      <c r="L38" s="419"/>
      <c r="M38" s="419"/>
      <c r="N38" s="419"/>
      <c r="O38" s="10"/>
      <c r="P38" s="10"/>
      <c r="Q38" s="10"/>
      <c r="AE38" s="191" t="s">
        <v>119</v>
      </c>
    </row>
    <row r="39" spans="1:44" ht="48" customHeight="1" x14ac:dyDescent="0.25">
      <c r="A39" s="468" t="s">
        <v>550</v>
      </c>
      <c r="B39" s="468"/>
      <c r="C39" s="468"/>
      <c r="D39" s="468"/>
      <c r="E39" s="468"/>
      <c r="F39" s="468" t="s">
        <v>551</v>
      </c>
      <c r="G39" s="468"/>
      <c r="H39" s="468"/>
      <c r="I39" s="468"/>
      <c r="J39" s="468"/>
      <c r="K39" s="468"/>
      <c r="L39" s="468"/>
      <c r="M39" s="468"/>
      <c r="N39" s="468"/>
      <c r="O39" s="10"/>
      <c r="P39" s="10"/>
      <c r="Q39" s="10"/>
      <c r="AE39" s="191"/>
    </row>
    <row r="40" spans="1:44" ht="9" customHeight="1" x14ac:dyDescent="0.25">
      <c r="A40" s="35"/>
      <c r="B40" s="262"/>
      <c r="C40" s="262"/>
      <c r="D40" s="262"/>
      <c r="E40" s="262"/>
      <c r="F40" s="271"/>
      <c r="G40" s="35"/>
      <c r="H40" s="35"/>
      <c r="I40" s="35"/>
      <c r="J40" s="35"/>
      <c r="K40" s="271"/>
      <c r="L40" s="271"/>
      <c r="M40" s="271"/>
      <c r="N40" s="271"/>
      <c r="O40" s="10"/>
      <c r="P40" s="10"/>
      <c r="Q40" s="10"/>
      <c r="AE40" s="191"/>
    </row>
    <row r="41" spans="1:44" s="243" customFormat="1" ht="33" customHeight="1" x14ac:dyDescent="0.25">
      <c r="A41" s="467" t="s">
        <v>537</v>
      </c>
      <c r="B41" s="467"/>
      <c r="C41" s="467"/>
      <c r="D41" s="467"/>
      <c r="E41" s="467"/>
      <c r="F41" s="467"/>
      <c r="G41" s="467"/>
      <c r="H41" s="467"/>
      <c r="I41" s="467"/>
      <c r="J41" s="467"/>
      <c r="K41" s="467"/>
      <c r="L41" s="467"/>
      <c r="M41" s="467"/>
      <c r="N41" s="467"/>
      <c r="O41" s="27"/>
      <c r="P41" s="30"/>
      <c r="Q41" s="30"/>
      <c r="R41" s="210"/>
      <c r="S41" s="210"/>
      <c r="T41" s="210"/>
      <c r="U41" s="210"/>
      <c r="V41" s="210"/>
      <c r="W41" s="210"/>
      <c r="X41" s="210"/>
      <c r="Y41" s="210"/>
      <c r="Z41" s="210"/>
      <c r="AA41" s="210"/>
      <c r="AB41" s="210"/>
      <c r="AC41" s="210"/>
      <c r="AD41" s="210"/>
      <c r="AE41" s="191" t="s">
        <v>120</v>
      </c>
      <c r="AF41" s="210"/>
      <c r="AG41" s="210"/>
      <c r="AH41" s="210"/>
      <c r="AI41" s="210"/>
      <c r="AJ41" s="210"/>
      <c r="AK41" s="210"/>
      <c r="AL41" s="210"/>
      <c r="AM41" s="210"/>
      <c r="AN41" s="210"/>
      <c r="AO41" s="210"/>
      <c r="AP41" s="210"/>
      <c r="AQ41" s="210"/>
      <c r="AR41" s="210"/>
    </row>
    <row r="42" spans="1:44" ht="9" customHeight="1" x14ac:dyDescent="0.25">
      <c r="A42" s="451" t="s">
        <v>539</v>
      </c>
      <c r="B42" s="331" t="s">
        <v>540</v>
      </c>
      <c r="C42" s="331"/>
      <c r="D42" s="331"/>
      <c r="E42" s="331"/>
      <c r="F42" s="331"/>
      <c r="G42" s="331" t="s">
        <v>538</v>
      </c>
      <c r="H42" s="331"/>
      <c r="I42" s="331"/>
      <c r="J42" s="331"/>
      <c r="K42" s="331"/>
      <c r="L42" s="331"/>
      <c r="M42" s="331"/>
      <c r="N42" s="331"/>
      <c r="O42" s="9"/>
    </row>
    <row r="43" spans="1:44" ht="9" customHeight="1" x14ac:dyDescent="0.25">
      <c r="A43" s="451"/>
      <c r="B43" s="331"/>
      <c r="C43" s="331"/>
      <c r="D43" s="331"/>
      <c r="E43" s="331"/>
      <c r="F43" s="331"/>
      <c r="G43" s="331"/>
      <c r="H43" s="331"/>
      <c r="I43" s="331"/>
      <c r="J43" s="331"/>
      <c r="K43" s="331"/>
      <c r="L43" s="331"/>
      <c r="M43" s="331"/>
      <c r="N43" s="331"/>
      <c r="O43" s="9"/>
      <c r="P43" s="10"/>
      <c r="Q43" s="10"/>
    </row>
    <row r="44" spans="1:44" ht="15.75" x14ac:dyDescent="0.25">
      <c r="A44" s="451"/>
      <c r="B44" s="331"/>
      <c r="C44" s="331"/>
      <c r="D44" s="331"/>
      <c r="E44" s="331"/>
      <c r="F44" s="331"/>
      <c r="G44" s="331"/>
      <c r="H44" s="331"/>
      <c r="I44" s="331"/>
      <c r="J44" s="331"/>
      <c r="K44" s="331"/>
      <c r="L44" s="331"/>
      <c r="M44" s="331"/>
      <c r="N44" s="331"/>
      <c r="O44" s="9"/>
      <c r="P44" s="10"/>
      <c r="Q44" s="10"/>
    </row>
    <row r="45" spans="1:44" ht="30.75" customHeight="1" x14ac:dyDescent="0.25">
      <c r="A45" s="261" t="str">
        <f>IF(B45=" - ","-","1")</f>
        <v>-</v>
      </c>
      <c r="B45" s="447" t="str">
        <f>'Выбор специальностей'!C48</f>
        <v xml:space="preserve"> - </v>
      </c>
      <c r="C45" s="448"/>
      <c r="D45" s="448"/>
      <c r="E45" s="448"/>
      <c r="F45" s="449"/>
      <c r="G45" s="446"/>
      <c r="H45" s="446"/>
      <c r="I45" s="446"/>
      <c r="J45" s="446"/>
      <c r="K45" s="446"/>
      <c r="L45" s="446"/>
      <c r="M45" s="446"/>
      <c r="N45" s="446"/>
      <c r="O45" s="244"/>
      <c r="P45" s="25"/>
      <c r="Q45" s="10"/>
      <c r="U45" s="245"/>
    </row>
    <row r="46" spans="1:44" ht="30.75" customHeight="1" x14ac:dyDescent="0.25">
      <c r="A46" s="261" t="str">
        <f>IF(B46=" - ","-","2")</f>
        <v>-</v>
      </c>
      <c r="B46" s="447" t="str">
        <f>'Выбор специальностей'!C49</f>
        <v xml:space="preserve"> - </v>
      </c>
      <c r="C46" s="448"/>
      <c r="D46" s="448"/>
      <c r="E46" s="448"/>
      <c r="F46" s="449"/>
      <c r="G46" s="446"/>
      <c r="H46" s="446"/>
      <c r="I46" s="446"/>
      <c r="J46" s="446"/>
      <c r="K46" s="446"/>
      <c r="L46" s="446"/>
      <c r="M46" s="446"/>
      <c r="N46" s="446"/>
      <c r="O46" s="244"/>
      <c r="P46" s="25" t="s">
        <v>548</v>
      </c>
      <c r="Q46" s="10"/>
      <c r="U46" s="245"/>
    </row>
    <row r="47" spans="1:44" ht="30.75" customHeight="1" x14ac:dyDescent="0.25">
      <c r="A47" s="261" t="str">
        <f>IF(B47=" - ","-","3")</f>
        <v>-</v>
      </c>
      <c r="B47" s="447" t="str">
        <f>'Выбор специальностей'!C50</f>
        <v xml:space="preserve"> - </v>
      </c>
      <c r="C47" s="448"/>
      <c r="D47" s="448"/>
      <c r="E47" s="448"/>
      <c r="F47" s="449"/>
      <c r="G47" s="446"/>
      <c r="H47" s="446"/>
      <c r="I47" s="446"/>
      <c r="J47" s="446"/>
      <c r="K47" s="446"/>
      <c r="L47" s="446"/>
      <c r="M47" s="446"/>
      <c r="N47" s="446"/>
      <c r="O47" s="244"/>
      <c r="P47" s="25"/>
      <c r="Q47" s="10"/>
      <c r="U47" s="245"/>
    </row>
    <row r="48" spans="1:44" ht="30.75" customHeight="1" x14ac:dyDescent="0.25">
      <c r="A48" s="261" t="str">
        <f>IF(B48=" - ","-","4")</f>
        <v>-</v>
      </c>
      <c r="B48" s="447" t="str">
        <f>'Выбор специальностей'!C51</f>
        <v xml:space="preserve"> - </v>
      </c>
      <c r="C48" s="448"/>
      <c r="D48" s="448"/>
      <c r="E48" s="448"/>
      <c r="F48" s="449"/>
      <c r="G48" s="446"/>
      <c r="H48" s="446"/>
      <c r="I48" s="446"/>
      <c r="J48" s="446"/>
      <c r="K48" s="446"/>
      <c r="L48" s="446"/>
      <c r="M48" s="446"/>
      <c r="N48" s="446"/>
      <c r="O48" s="244"/>
      <c r="P48" s="25"/>
      <c r="Q48" s="10"/>
      <c r="U48" s="245"/>
    </row>
    <row r="49" spans="1:44" ht="30.75" customHeight="1" x14ac:dyDescent="0.25">
      <c r="A49" s="261" t="str">
        <f>IF(B49=" - ","-","5")</f>
        <v>-</v>
      </c>
      <c r="B49" s="447" t="str">
        <f>'Выбор специальностей'!C52</f>
        <v xml:space="preserve"> - </v>
      </c>
      <c r="C49" s="448"/>
      <c r="D49" s="448"/>
      <c r="E49" s="448"/>
      <c r="F49" s="449"/>
      <c r="G49" s="446"/>
      <c r="H49" s="446"/>
      <c r="I49" s="446"/>
      <c r="J49" s="446"/>
      <c r="K49" s="446"/>
      <c r="L49" s="446"/>
      <c r="M49" s="446"/>
      <c r="N49" s="446"/>
      <c r="O49" s="244"/>
      <c r="P49" s="25"/>
      <c r="Q49" s="10"/>
      <c r="U49" s="245"/>
    </row>
    <row r="50" spans="1:44" ht="33" customHeight="1" x14ac:dyDescent="0.25">
      <c r="A50" s="450" t="s">
        <v>541</v>
      </c>
      <c r="B50" s="450"/>
      <c r="C50" s="450"/>
      <c r="D50" s="450"/>
      <c r="E50" s="450"/>
      <c r="F50" s="450"/>
      <c r="G50" s="450"/>
      <c r="H50" s="450"/>
      <c r="I50" s="450"/>
      <c r="J50" s="450"/>
      <c r="K50" s="450"/>
      <c r="L50" s="450"/>
      <c r="M50" s="450"/>
      <c r="N50" s="450"/>
      <c r="O50" s="9"/>
      <c r="P50" s="10"/>
      <c r="Q50" s="10"/>
      <c r="AE50" s="200"/>
    </row>
    <row r="51" spans="1:44" s="70" customFormat="1" ht="31.5" x14ac:dyDescent="0.25">
      <c r="A51" s="323" t="s">
        <v>542</v>
      </c>
      <c r="B51" s="323"/>
      <c r="C51" s="323"/>
      <c r="D51" s="323"/>
      <c r="E51" s="323"/>
      <c r="F51" s="461"/>
      <c r="G51" s="461"/>
      <c r="H51" s="461"/>
      <c r="I51" s="461"/>
      <c r="J51" s="461"/>
      <c r="K51" s="461"/>
      <c r="L51" s="461"/>
      <c r="M51" s="461"/>
      <c r="N51" s="461"/>
      <c r="O51" s="225"/>
      <c r="P51" s="21" t="s">
        <v>124</v>
      </c>
      <c r="Q51" s="200"/>
      <c r="R51" s="200"/>
      <c r="S51" s="200"/>
      <c r="T51" s="200"/>
      <c r="U51" s="200"/>
      <c r="V51" s="200"/>
      <c r="W51" s="200"/>
      <c r="X51" s="200"/>
      <c r="Y51" s="200"/>
      <c r="Z51" s="200"/>
      <c r="AA51" s="200"/>
      <c r="AB51" s="200"/>
      <c r="AC51" s="200"/>
      <c r="AD51" s="200"/>
      <c r="AE51" s="79"/>
      <c r="AF51" s="200"/>
      <c r="AG51" s="200"/>
      <c r="AH51" s="200"/>
      <c r="AI51" s="200"/>
      <c r="AJ51" s="200"/>
      <c r="AK51" s="200"/>
      <c r="AL51" s="200"/>
      <c r="AM51" s="200"/>
      <c r="AN51" s="200"/>
      <c r="AO51" s="200"/>
      <c r="AP51" s="200"/>
      <c r="AQ51" s="200"/>
      <c r="AR51" s="200"/>
    </row>
    <row r="52" spans="1:44" ht="15.75" x14ac:dyDescent="0.25">
      <c r="A52" s="9"/>
      <c r="B52" s="9"/>
      <c r="C52" s="9"/>
      <c r="D52" s="9"/>
      <c r="E52" s="9"/>
      <c r="F52" s="9"/>
      <c r="G52" s="9"/>
      <c r="H52" s="9"/>
      <c r="I52" s="9"/>
      <c r="J52" s="9"/>
      <c r="K52" s="9"/>
      <c r="L52" s="9"/>
      <c r="M52" s="9"/>
      <c r="N52" s="9"/>
      <c r="O52" s="9"/>
      <c r="P52" s="10"/>
      <c r="Q52" s="10"/>
    </row>
    <row r="53" spans="1:44" ht="15.75" x14ac:dyDescent="0.25">
      <c r="A53" s="39" t="s">
        <v>125</v>
      </c>
      <c r="B53" s="9"/>
      <c r="C53" s="9"/>
      <c r="D53" s="9"/>
      <c r="E53" s="9"/>
      <c r="F53" s="9"/>
      <c r="G53" s="9"/>
      <c r="H53" s="9"/>
      <c r="I53" s="9"/>
      <c r="J53" s="9"/>
      <c r="K53" s="9"/>
      <c r="L53" s="9"/>
      <c r="M53" s="9"/>
      <c r="N53" s="9"/>
      <c r="O53" s="9"/>
      <c r="P53" s="10"/>
      <c r="Q53" s="10"/>
    </row>
    <row r="54" spans="1:44" ht="15.75" x14ac:dyDescent="0.25">
      <c r="A54" s="9" t="s">
        <v>370</v>
      </c>
      <c r="B54" s="9"/>
      <c r="C54" s="263"/>
      <c r="D54" s="9" t="s">
        <v>543</v>
      </c>
      <c r="E54" s="441"/>
      <c r="F54" s="441"/>
      <c r="G54" s="462"/>
      <c r="H54" s="462"/>
      <c r="I54" s="462"/>
      <c r="J54" s="462"/>
      <c r="K54" s="462"/>
      <c r="L54" s="462"/>
      <c r="M54" s="462"/>
      <c r="N54" s="462"/>
      <c r="O54" s="9"/>
      <c r="P54" s="23" t="s">
        <v>231</v>
      </c>
      <c r="Q54" s="10"/>
    </row>
    <row r="55" spans="1:44" ht="15.75" x14ac:dyDescent="0.25">
      <c r="A55" s="163" t="s">
        <v>82</v>
      </c>
      <c r="C55" s="264"/>
      <c r="D55" s="41" t="s">
        <v>83</v>
      </c>
      <c r="E55" s="444"/>
      <c r="F55" s="445"/>
      <c r="G55" s="465" t="s">
        <v>544</v>
      </c>
      <c r="H55" s="465"/>
      <c r="I55" s="465"/>
      <c r="J55" s="465"/>
      <c r="K55" s="465"/>
      <c r="L55" s="466"/>
      <c r="M55" s="444"/>
      <c r="N55" s="445"/>
      <c r="O55" s="9"/>
      <c r="P55" s="10"/>
      <c r="Q55" s="10"/>
    </row>
    <row r="56" spans="1:44" ht="5.25" customHeight="1" x14ac:dyDescent="0.25">
      <c r="D56" s="43"/>
      <c r="E56" s="38"/>
      <c r="F56" s="44"/>
      <c r="G56" s="43"/>
      <c r="H56" s="43"/>
      <c r="I56" s="43"/>
      <c r="J56" s="43"/>
      <c r="K56" s="43"/>
      <c r="L56" s="43"/>
      <c r="M56" s="45"/>
      <c r="O56" s="9"/>
      <c r="P56" s="10"/>
      <c r="Q56" s="10"/>
      <c r="AE56" s="10"/>
    </row>
    <row r="57" spans="1:44" s="9" customFormat="1" ht="31.5" customHeight="1" x14ac:dyDescent="0.25">
      <c r="A57" s="267" t="s">
        <v>131</v>
      </c>
      <c r="B57" s="266"/>
      <c r="C57" s="426"/>
      <c r="D57" s="426"/>
      <c r="E57" s="426"/>
      <c r="F57" s="426"/>
      <c r="G57" s="426"/>
      <c r="H57" s="426"/>
      <c r="I57" s="426"/>
      <c r="J57" s="426"/>
      <c r="K57" s="426"/>
      <c r="L57" s="426"/>
      <c r="M57" s="426"/>
      <c r="N57" s="426"/>
      <c r="P57" s="21" t="s">
        <v>132</v>
      </c>
      <c r="Q57" s="10"/>
      <c r="R57" s="10"/>
      <c r="S57" s="10"/>
      <c r="T57" s="10"/>
      <c r="U57" s="10"/>
      <c r="V57" s="10"/>
      <c r="W57" s="10"/>
      <c r="X57" s="10"/>
      <c r="Y57" s="10"/>
      <c r="Z57" s="10"/>
      <c r="AA57" s="10"/>
      <c r="AB57" s="10"/>
      <c r="AC57" s="10"/>
      <c r="AD57" s="10"/>
      <c r="AE57" s="79"/>
      <c r="AF57" s="10"/>
      <c r="AG57" s="10"/>
      <c r="AH57" s="10"/>
      <c r="AI57" s="10"/>
      <c r="AJ57" s="10"/>
      <c r="AK57" s="10"/>
      <c r="AL57" s="10"/>
      <c r="AM57" s="10"/>
      <c r="AN57" s="10"/>
      <c r="AO57" s="10"/>
      <c r="AP57" s="10"/>
      <c r="AQ57" s="10"/>
      <c r="AR57" s="10"/>
    </row>
    <row r="58" spans="1:44" s="27" customFormat="1" ht="15.75" x14ac:dyDescent="0.25">
      <c r="A58" s="225" t="s">
        <v>129</v>
      </c>
      <c r="B58" s="9"/>
      <c r="C58" s="264"/>
      <c r="D58" s="265"/>
      <c r="E58" s="265"/>
      <c r="F58" s="265"/>
      <c r="G58" s="151"/>
      <c r="H58" s="151"/>
      <c r="I58" s="151"/>
      <c r="J58" s="151"/>
      <c r="K58" s="151"/>
      <c r="L58" s="442"/>
      <c r="M58" s="442"/>
      <c r="N58" s="443"/>
      <c r="P58" s="158"/>
      <c r="Q58" s="30"/>
      <c r="R58" s="30"/>
      <c r="S58" s="30"/>
      <c r="T58" s="30"/>
      <c r="U58" s="30"/>
      <c r="V58" s="30"/>
      <c r="W58" s="30"/>
      <c r="X58" s="30"/>
      <c r="Y58" s="30"/>
      <c r="Z58" s="30"/>
      <c r="AA58" s="30"/>
      <c r="AB58" s="30"/>
      <c r="AC58" s="30"/>
      <c r="AD58" s="30"/>
      <c r="AE58" s="210"/>
      <c r="AF58" s="30"/>
      <c r="AG58" s="30"/>
      <c r="AH58" s="30"/>
      <c r="AI58" s="30"/>
      <c r="AJ58" s="30"/>
      <c r="AK58" s="30"/>
      <c r="AL58" s="30"/>
      <c r="AM58" s="30"/>
      <c r="AN58" s="30"/>
      <c r="AO58" s="30"/>
      <c r="AP58" s="30"/>
      <c r="AQ58" s="30"/>
      <c r="AR58" s="30"/>
    </row>
    <row r="59" spans="1:44" s="27" customFormat="1" ht="15.75" customHeight="1" x14ac:dyDescent="0.25">
      <c r="A59" s="265"/>
      <c r="B59" s="265"/>
      <c r="C59" s="265"/>
      <c r="D59" s="265"/>
      <c r="E59" s="265"/>
      <c r="F59" s="220"/>
      <c r="G59" s="38"/>
      <c r="H59" s="219"/>
      <c r="I59" s="277"/>
      <c r="J59" s="277"/>
      <c r="K59" s="277"/>
      <c r="L59" s="277"/>
      <c r="M59" s="277"/>
      <c r="N59" s="277"/>
      <c r="P59" s="158"/>
      <c r="Q59" s="30"/>
      <c r="R59" s="30"/>
      <c r="S59" s="30"/>
      <c r="T59" s="30"/>
      <c r="U59" s="30"/>
      <c r="V59" s="30"/>
      <c r="W59" s="30"/>
      <c r="X59" s="30"/>
      <c r="Y59" s="30"/>
      <c r="Z59" s="30"/>
      <c r="AA59" s="30"/>
      <c r="AB59" s="30"/>
      <c r="AC59" s="30"/>
      <c r="AD59" s="30"/>
      <c r="AE59" s="210"/>
      <c r="AF59" s="30"/>
      <c r="AG59" s="30"/>
      <c r="AH59" s="30"/>
      <c r="AI59" s="30"/>
      <c r="AJ59" s="30"/>
      <c r="AK59" s="30"/>
      <c r="AL59" s="30"/>
      <c r="AM59" s="30"/>
      <c r="AN59" s="30"/>
      <c r="AO59" s="30"/>
      <c r="AP59" s="30"/>
      <c r="AQ59" s="30"/>
      <c r="AR59" s="30"/>
    </row>
    <row r="60" spans="1:44" ht="15.75" x14ac:dyDescent="0.25">
      <c r="A60" s="39" t="s">
        <v>139</v>
      </c>
      <c r="B60" s="9"/>
      <c r="C60" s="9"/>
      <c r="D60" s="9"/>
      <c r="E60" s="9"/>
      <c r="F60" s="9"/>
      <c r="G60" s="9"/>
      <c r="H60" s="9"/>
      <c r="I60" s="9"/>
      <c r="J60" s="9"/>
      <c r="K60" s="9"/>
      <c r="L60" s="9"/>
      <c r="M60" s="9"/>
      <c r="N60" s="9"/>
      <c r="O60" s="9"/>
      <c r="P60" s="10"/>
      <c r="Q60" s="10"/>
    </row>
    <row r="61" spans="1:44" ht="27.75" customHeight="1" x14ac:dyDescent="0.25">
      <c r="A61" s="463" t="s">
        <v>297</v>
      </c>
      <c r="B61" s="464"/>
      <c r="C61" s="464"/>
      <c r="D61" s="464"/>
      <c r="E61" s="464"/>
      <c r="F61" s="464"/>
      <c r="G61" s="464"/>
      <c r="H61" s="464"/>
      <c r="I61" s="464"/>
      <c r="J61" s="226" t="str">
        <f>'Выбор специальностей'!A48</f>
        <v>-</v>
      </c>
      <c r="K61" s="226" t="str">
        <f>'Выбор специальностей'!A49</f>
        <v>-</v>
      </c>
      <c r="L61" s="226" t="str">
        <f>'Выбор специальностей'!A50</f>
        <v>-</v>
      </c>
      <c r="M61" s="226" t="str">
        <f>'Выбор специальностей'!A51</f>
        <v>-</v>
      </c>
      <c r="N61" s="226" t="str">
        <f>'Выбор специальностей'!A52</f>
        <v>-</v>
      </c>
      <c r="O61" s="9"/>
      <c r="P61" s="10"/>
      <c r="Q61" s="10"/>
    </row>
    <row r="62" spans="1:44" ht="35.25" customHeight="1" x14ac:dyDescent="0.25">
      <c r="A62" s="452" t="s">
        <v>141</v>
      </c>
      <c r="B62" s="453"/>
      <c r="C62" s="453"/>
      <c r="D62" s="453"/>
      <c r="E62" s="453"/>
      <c r="F62" s="453"/>
      <c r="G62" s="453"/>
      <c r="H62" s="453"/>
      <c r="I62" s="454"/>
      <c r="J62" s="228" t="str">
        <f>'ИД 1'!J10</f>
        <v>-</v>
      </c>
      <c r="K62" s="228" t="str">
        <f>'ИД 2'!J10</f>
        <v>-</v>
      </c>
      <c r="L62" s="228" t="str">
        <f>'ИД 3'!J10</f>
        <v>-</v>
      </c>
      <c r="M62" s="228" t="str">
        <f>'ИД 4'!J10</f>
        <v>-</v>
      </c>
      <c r="N62" s="228" t="str">
        <f>'ИД 5'!J10</f>
        <v>-</v>
      </c>
      <c r="O62" s="9"/>
      <c r="P62" s="482"/>
      <c r="Q62" s="10"/>
    </row>
    <row r="63" spans="1:44" ht="34.5" customHeight="1" x14ac:dyDescent="0.25">
      <c r="A63" s="452" t="s">
        <v>298</v>
      </c>
      <c r="B63" s="453"/>
      <c r="C63" s="453"/>
      <c r="D63" s="453"/>
      <c r="E63" s="453"/>
      <c r="F63" s="453"/>
      <c r="G63" s="453"/>
      <c r="H63" s="453"/>
      <c r="I63" s="454"/>
      <c r="J63" s="228" t="str">
        <f>'ИД 1'!J14</f>
        <v>-</v>
      </c>
      <c r="K63" s="228" t="str">
        <f>'ИД 2'!J14</f>
        <v>-</v>
      </c>
      <c r="L63" s="228" t="str">
        <f>'ИД 3'!J14</f>
        <v>-</v>
      </c>
      <c r="M63" s="228" t="str">
        <f>'ИД 4'!J14</f>
        <v>-</v>
      </c>
      <c r="N63" s="228" t="str">
        <f>'ИД 5'!J14</f>
        <v>-</v>
      </c>
      <c r="O63" s="9"/>
      <c r="P63" s="482"/>
      <c r="Q63" s="10"/>
    </row>
    <row r="64" spans="1:44" ht="82.5" customHeight="1" x14ac:dyDescent="0.25">
      <c r="A64" s="452" t="s">
        <v>142</v>
      </c>
      <c r="B64" s="453"/>
      <c r="C64" s="453"/>
      <c r="D64" s="453"/>
      <c r="E64" s="453"/>
      <c r="F64" s="453"/>
      <c r="G64" s="453"/>
      <c r="H64" s="453"/>
      <c r="I64" s="454"/>
      <c r="J64" s="228" t="str">
        <f>'ИД 1'!J18</f>
        <v>-</v>
      </c>
      <c r="K64" s="228" t="str">
        <f>'ИД 2'!J18</f>
        <v>-</v>
      </c>
      <c r="L64" s="228" t="str">
        <f>'ИД 3'!J18</f>
        <v>-</v>
      </c>
      <c r="M64" s="228" t="str">
        <f>'ИД 4'!J18</f>
        <v>-</v>
      </c>
      <c r="N64" s="228" t="str">
        <f>'ИД 5'!J18</f>
        <v>-</v>
      </c>
      <c r="O64" s="9"/>
      <c r="P64" s="482"/>
      <c r="Q64" s="10"/>
    </row>
    <row r="65" spans="1:17" ht="50.25" customHeight="1" x14ac:dyDescent="0.25">
      <c r="A65" s="452" t="s">
        <v>143</v>
      </c>
      <c r="B65" s="453"/>
      <c r="C65" s="453"/>
      <c r="D65" s="453"/>
      <c r="E65" s="453"/>
      <c r="F65" s="453"/>
      <c r="G65" s="453"/>
      <c r="H65" s="453"/>
      <c r="I65" s="454"/>
      <c r="J65" s="228" t="str">
        <f>'ИД 1'!J22</f>
        <v>-</v>
      </c>
      <c r="K65" s="228" t="str">
        <f>'ИД 2'!J22</f>
        <v>-</v>
      </c>
      <c r="L65" s="228" t="str">
        <f>'ИД 3'!J22</f>
        <v>-</v>
      </c>
      <c r="M65" s="228" t="str">
        <f>'ИД 4'!J22</f>
        <v>-</v>
      </c>
      <c r="N65" s="228" t="str">
        <f>'ИД 5'!J22</f>
        <v>-</v>
      </c>
      <c r="O65" s="9"/>
      <c r="P65" s="482"/>
      <c r="Q65" s="10"/>
    </row>
    <row r="66" spans="1:17" ht="15.75" customHeight="1" x14ac:dyDescent="0.25">
      <c r="A66" s="452" t="s">
        <v>144</v>
      </c>
      <c r="B66" s="453"/>
      <c r="C66" s="453"/>
      <c r="D66" s="453"/>
      <c r="E66" s="453"/>
      <c r="F66" s="453"/>
      <c r="G66" s="453"/>
      <c r="H66" s="453"/>
      <c r="I66" s="454"/>
      <c r="J66" s="228" t="str">
        <f>'ИД 1'!J28</f>
        <v>-</v>
      </c>
      <c r="K66" s="228" t="str">
        <f>'ИД 2'!J28</f>
        <v>-</v>
      </c>
      <c r="L66" s="228" t="str">
        <f>'ИД 3'!J28</f>
        <v>-</v>
      </c>
      <c r="M66" s="228" t="str">
        <f>'ИД 4'!J28</f>
        <v>-</v>
      </c>
      <c r="N66" s="228" t="str">
        <f>'ИД 5'!J28</f>
        <v>-</v>
      </c>
      <c r="O66" s="9"/>
      <c r="P66" s="482"/>
      <c r="Q66" s="10"/>
    </row>
    <row r="67" spans="1:17" ht="32.25" customHeight="1" x14ac:dyDescent="0.25">
      <c r="A67" s="456" t="s">
        <v>145</v>
      </c>
      <c r="B67" s="456"/>
      <c r="C67" s="456"/>
      <c r="D67" s="456"/>
      <c r="E67" s="456"/>
      <c r="F67" s="456"/>
      <c r="G67" s="456"/>
      <c r="H67" s="456"/>
      <c r="I67" s="456"/>
      <c r="J67" s="456"/>
      <c r="K67" s="456"/>
      <c r="L67" s="456"/>
      <c r="M67" s="456"/>
      <c r="N67" s="456"/>
      <c r="O67" s="9"/>
      <c r="P67" s="63"/>
      <c r="Q67" s="10"/>
    </row>
    <row r="68" spans="1:17" ht="15.75" x14ac:dyDescent="0.25">
      <c r="A68" s="9"/>
      <c r="B68" s="9"/>
      <c r="C68" s="9"/>
      <c r="D68" s="9"/>
      <c r="E68" s="9"/>
      <c r="F68" s="9"/>
      <c r="G68" s="9"/>
      <c r="H68" s="9"/>
      <c r="I68" s="9"/>
      <c r="J68" s="9"/>
      <c r="K68" s="9"/>
      <c r="L68" s="9"/>
      <c r="M68" s="9"/>
      <c r="N68" s="9"/>
      <c r="O68" s="9"/>
      <c r="P68" s="10"/>
      <c r="Q68" s="10"/>
    </row>
    <row r="69" spans="1:17" ht="33.75" customHeight="1" x14ac:dyDescent="0.25">
      <c r="A69" s="457" t="s">
        <v>146</v>
      </c>
      <c r="B69" s="458"/>
      <c r="C69" s="458"/>
      <c r="D69" s="458"/>
      <c r="E69" s="458"/>
      <c r="F69" s="458"/>
      <c r="G69" s="458"/>
      <c r="H69" s="458"/>
      <c r="I69" s="458"/>
      <c r="J69" s="458"/>
      <c r="K69" s="458"/>
      <c r="L69" s="459"/>
      <c r="M69" s="470" t="s">
        <v>147</v>
      </c>
      <c r="N69" s="471"/>
      <c r="O69" s="9"/>
      <c r="P69" s="49" t="s">
        <v>363</v>
      </c>
      <c r="Q69" s="10"/>
    </row>
    <row r="70" spans="1:17" ht="15.75" x14ac:dyDescent="0.25">
      <c r="A70" s="298" t="s">
        <v>149</v>
      </c>
      <c r="B70" s="460"/>
      <c r="C70" s="460"/>
      <c r="D70" s="460"/>
      <c r="E70" s="460"/>
      <c r="F70" s="460"/>
      <c r="G70" s="460"/>
      <c r="H70" s="460"/>
      <c r="I70" s="460"/>
      <c r="J70" s="460"/>
      <c r="K70" s="460"/>
      <c r="L70" s="460"/>
      <c r="M70" s="481"/>
      <c r="N70" s="481"/>
      <c r="O70" s="9"/>
      <c r="P70" s="10"/>
      <c r="Q70" s="10"/>
    </row>
    <row r="71" spans="1:17" ht="15.75" x14ac:dyDescent="0.25">
      <c r="A71" s="309" t="s">
        <v>352</v>
      </c>
      <c r="B71" s="455"/>
      <c r="C71" s="455"/>
      <c r="D71" s="455"/>
      <c r="E71" s="455"/>
      <c r="F71" s="455"/>
      <c r="G71" s="455"/>
      <c r="H71" s="455"/>
      <c r="I71" s="455"/>
      <c r="J71" s="455"/>
      <c r="K71" s="455"/>
      <c r="L71" s="455"/>
      <c r="M71" s="481"/>
      <c r="N71" s="481"/>
      <c r="O71" s="9"/>
      <c r="P71" s="10"/>
      <c r="Q71" s="10"/>
    </row>
    <row r="72" spans="1:17" ht="15.75" x14ac:dyDescent="0.25">
      <c r="A72" s="309" t="s">
        <v>228</v>
      </c>
      <c r="B72" s="455"/>
      <c r="C72" s="455"/>
      <c r="D72" s="455"/>
      <c r="E72" s="455"/>
      <c r="F72" s="455"/>
      <c r="G72" s="455"/>
      <c r="H72" s="455"/>
      <c r="I72" s="455"/>
      <c r="J72" s="455"/>
      <c r="K72" s="455"/>
      <c r="L72" s="455"/>
      <c r="M72" s="481"/>
      <c r="N72" s="481"/>
      <c r="O72" s="9"/>
      <c r="P72" s="10"/>
      <c r="Q72" s="10"/>
    </row>
    <row r="73" spans="1:17" ht="31.5" customHeight="1" x14ac:dyDescent="0.25">
      <c r="A73" s="309" t="s">
        <v>350</v>
      </c>
      <c r="B73" s="455"/>
      <c r="C73" s="455"/>
      <c r="D73" s="455"/>
      <c r="E73" s="455"/>
      <c r="F73" s="455"/>
      <c r="G73" s="455"/>
      <c r="H73" s="455"/>
      <c r="I73" s="455"/>
      <c r="J73" s="455"/>
      <c r="K73" s="455"/>
      <c r="L73" s="455"/>
      <c r="M73" s="481"/>
      <c r="N73" s="481"/>
      <c r="O73" s="9"/>
      <c r="P73" s="10"/>
      <c r="Q73" s="10"/>
    </row>
    <row r="74" spans="1:17" ht="32.25" customHeight="1" x14ac:dyDescent="0.25">
      <c r="A74" s="479" t="s">
        <v>212</v>
      </c>
      <c r="B74" s="480"/>
      <c r="C74" s="480"/>
      <c r="D74" s="480"/>
      <c r="E74" s="480"/>
      <c r="F74" s="480"/>
      <c r="G74" s="480"/>
      <c r="H74" s="480"/>
      <c r="I74" s="480"/>
      <c r="J74" s="480"/>
      <c r="K74" s="480"/>
      <c r="L74" s="480"/>
      <c r="M74" s="481"/>
      <c r="N74" s="481"/>
      <c r="O74" s="9"/>
      <c r="P74" s="10"/>
      <c r="Q74" s="10"/>
    </row>
    <row r="75" spans="1:17" ht="35.25" customHeight="1" x14ac:dyDescent="0.25">
      <c r="A75" s="309" t="s">
        <v>351</v>
      </c>
      <c r="B75" s="455"/>
      <c r="C75" s="455"/>
      <c r="D75" s="455"/>
      <c r="E75" s="455"/>
      <c r="F75" s="455"/>
      <c r="G75" s="455"/>
      <c r="H75" s="455"/>
      <c r="I75" s="455"/>
      <c r="J75" s="455"/>
      <c r="K75" s="455"/>
      <c r="L75" s="455"/>
      <c r="M75" s="481"/>
      <c r="N75" s="481"/>
      <c r="O75" s="9"/>
      <c r="P75" s="63"/>
      <c r="Q75" s="10"/>
    </row>
    <row r="76" spans="1:17" ht="15.75" x14ac:dyDescent="0.25">
      <c r="A76" s="309" t="s">
        <v>353</v>
      </c>
      <c r="B76" s="455"/>
      <c r="C76" s="455"/>
      <c r="D76" s="455"/>
      <c r="E76" s="455"/>
      <c r="F76" s="455"/>
      <c r="G76" s="455"/>
      <c r="H76" s="455"/>
      <c r="I76" s="455"/>
      <c r="J76" s="455"/>
      <c r="K76" s="455"/>
      <c r="L76" s="455"/>
      <c r="M76" s="481"/>
      <c r="N76" s="481"/>
      <c r="O76" s="9"/>
      <c r="P76" s="10"/>
      <c r="Q76" s="10"/>
    </row>
    <row r="77" spans="1:17" ht="33.75" customHeight="1" x14ac:dyDescent="0.25">
      <c r="A77" s="304" t="s">
        <v>213</v>
      </c>
      <c r="B77" s="305"/>
      <c r="C77" s="305"/>
      <c r="D77" s="305"/>
      <c r="E77" s="305"/>
      <c r="F77" s="305"/>
      <c r="G77" s="305"/>
      <c r="H77" s="305"/>
      <c r="I77" s="305"/>
      <c r="J77" s="305"/>
      <c r="K77" s="305"/>
      <c r="L77" s="306"/>
      <c r="M77" s="470"/>
      <c r="N77" s="471"/>
      <c r="O77" s="9"/>
      <c r="P77" s="10"/>
      <c r="Q77" s="10"/>
    </row>
    <row r="78" spans="1:17" ht="67.5" customHeight="1" x14ac:dyDescent="0.25">
      <c r="A78" s="473" t="s">
        <v>428</v>
      </c>
      <c r="B78" s="474"/>
      <c r="C78" s="474"/>
      <c r="D78" s="474"/>
      <c r="E78" s="474"/>
      <c r="F78" s="474"/>
      <c r="G78" s="474"/>
      <c r="H78" s="474"/>
      <c r="I78" s="474"/>
      <c r="J78" s="474"/>
      <c r="K78" s="474"/>
      <c r="L78" s="475"/>
      <c r="M78" s="476" t="s">
        <v>33</v>
      </c>
      <c r="N78" s="476"/>
      <c r="O78" s="9"/>
      <c r="P78" s="148"/>
      <c r="Q78" s="10"/>
    </row>
    <row r="79" spans="1:17" ht="15.75" hidden="1" x14ac:dyDescent="0.25">
      <c r="A79" s="272"/>
      <c r="B79" s="477"/>
      <c r="C79" s="477"/>
      <c r="D79" s="477"/>
      <c r="E79" s="477"/>
      <c r="F79" s="477"/>
      <c r="G79" s="477"/>
      <c r="H79" s="477"/>
      <c r="I79" s="477"/>
      <c r="J79" s="477"/>
      <c r="K79" s="477"/>
      <c r="L79" s="478"/>
      <c r="M79" s="246"/>
      <c r="N79" s="224"/>
      <c r="O79" s="9"/>
      <c r="P79" s="49"/>
      <c r="Q79" s="10"/>
    </row>
    <row r="80" spans="1:17" ht="15.75" x14ac:dyDescent="0.25">
      <c r="G80" s="9"/>
      <c r="H80" s="9"/>
      <c r="I80" s="9"/>
      <c r="J80" s="9"/>
      <c r="K80" s="9"/>
      <c r="L80" s="9"/>
      <c r="M80" s="9"/>
      <c r="N80" s="9"/>
      <c r="O80" s="9"/>
      <c r="P80" s="10"/>
      <c r="Q80" s="10"/>
    </row>
    <row r="81" spans="1:44" ht="15.75" x14ac:dyDescent="0.25">
      <c r="A81" s="9" t="s">
        <v>545</v>
      </c>
      <c r="B81" s="9"/>
      <c r="C81" s="9"/>
      <c r="D81" s="9"/>
      <c r="E81" s="9"/>
      <c r="F81" s="229"/>
      <c r="G81" s="147"/>
      <c r="H81" s="147"/>
      <c r="I81" s="26"/>
      <c r="J81" s="26"/>
      <c r="K81" s="26"/>
      <c r="M81" s="20"/>
      <c r="N81" s="45"/>
      <c r="O81" s="9"/>
      <c r="P81" s="23" t="s">
        <v>232</v>
      </c>
      <c r="Q81" s="10"/>
    </row>
    <row r="82" spans="1:44" ht="15.75" x14ac:dyDescent="0.25">
      <c r="A82" s="9"/>
      <c r="B82" s="9"/>
      <c r="C82" s="9"/>
      <c r="D82" s="9"/>
      <c r="E82" s="9"/>
      <c r="F82" s="26"/>
      <c r="G82" s="9"/>
      <c r="H82" s="9"/>
      <c r="I82" s="9"/>
      <c r="J82" s="9"/>
      <c r="K82" s="9"/>
      <c r="L82" s="9"/>
      <c r="M82" s="9"/>
      <c r="N82" s="9"/>
      <c r="O82" s="9"/>
      <c r="P82" s="10"/>
      <c r="Q82" s="10"/>
    </row>
    <row r="83" spans="1:44" ht="15.75" x14ac:dyDescent="0.25">
      <c r="A83" s="9" t="s">
        <v>412</v>
      </c>
      <c r="B83" s="9"/>
      <c r="C83" s="9"/>
      <c r="D83" s="441"/>
      <c r="E83" s="441"/>
      <c r="G83" s="147"/>
      <c r="H83" s="147"/>
      <c r="I83" s="26"/>
      <c r="J83" s="26"/>
      <c r="K83" s="26"/>
      <c r="M83" s="9"/>
      <c r="N83" s="9"/>
      <c r="O83" s="9"/>
      <c r="P83" s="10"/>
      <c r="Q83" s="10"/>
    </row>
    <row r="84" spans="1:44" ht="15.75" x14ac:dyDescent="0.25">
      <c r="A84" s="9"/>
      <c r="B84" s="9"/>
      <c r="C84" s="9"/>
      <c r="D84" s="9"/>
      <c r="E84" s="9"/>
      <c r="F84" s="9"/>
      <c r="G84" s="9"/>
      <c r="H84" s="9"/>
      <c r="I84" s="9"/>
      <c r="J84" s="9"/>
      <c r="K84" s="9"/>
      <c r="L84" s="9"/>
      <c r="M84" s="9"/>
      <c r="N84" s="9"/>
      <c r="O84" s="9"/>
      <c r="P84" s="10"/>
      <c r="Q84" s="10"/>
    </row>
    <row r="85" spans="1:44" ht="15.75" x14ac:dyDescent="0.25">
      <c r="A85" s="221"/>
      <c r="B85" s="221"/>
      <c r="C85" s="222" t="s">
        <v>456</v>
      </c>
      <c r="D85" s="9"/>
      <c r="E85" s="9"/>
      <c r="F85" s="9"/>
      <c r="G85" s="28"/>
      <c r="H85" s="28"/>
      <c r="I85" s="28"/>
      <c r="J85" s="28"/>
      <c r="K85" s="28"/>
      <c r="L85" s="275"/>
      <c r="M85" s="275"/>
      <c r="N85" s="472"/>
      <c r="P85" s="49" t="s">
        <v>158</v>
      </c>
    </row>
    <row r="86" spans="1:44" ht="15.75" x14ac:dyDescent="0.25">
      <c r="A86" s="9"/>
      <c r="B86" s="227" t="s">
        <v>159</v>
      </c>
      <c r="C86" s="9"/>
      <c r="D86" s="9"/>
      <c r="E86" s="9"/>
      <c r="F86" s="9"/>
      <c r="G86" s="277" t="s">
        <v>160</v>
      </c>
      <c r="H86" s="277"/>
      <c r="I86" s="277"/>
      <c r="J86" s="277"/>
      <c r="K86" s="277"/>
      <c r="L86" s="277"/>
      <c r="M86" s="277"/>
      <c r="N86" s="277"/>
    </row>
    <row r="87" spans="1:44" ht="29.25" customHeight="1" thickBot="1" x14ac:dyDescent="0.3">
      <c r="A87" s="9"/>
      <c r="B87" s="227"/>
      <c r="C87" s="9"/>
      <c r="D87" s="9"/>
      <c r="E87" s="9"/>
      <c r="F87" s="9"/>
      <c r="G87" s="223"/>
      <c r="H87" s="223"/>
      <c r="I87" s="223"/>
      <c r="J87" s="223"/>
      <c r="K87" s="223"/>
      <c r="L87" s="223"/>
      <c r="M87" s="223"/>
      <c r="N87" s="223"/>
    </row>
    <row r="88" spans="1:44" ht="30.75" customHeight="1" thickTop="1" x14ac:dyDescent="0.25">
      <c r="A88" s="149" t="s">
        <v>221</v>
      </c>
      <c r="B88" s="247"/>
      <c r="C88" s="247"/>
      <c r="D88" s="247"/>
      <c r="E88" s="247"/>
      <c r="F88" s="247"/>
      <c r="G88" s="247"/>
      <c r="H88" s="247"/>
      <c r="I88" s="247"/>
      <c r="J88" s="247"/>
      <c r="K88" s="247"/>
      <c r="L88" s="247"/>
      <c r="M88" s="247"/>
      <c r="N88" s="248"/>
      <c r="P88" s="278" t="s">
        <v>163</v>
      </c>
    </row>
    <row r="89" spans="1:44" ht="15.75" x14ac:dyDescent="0.25">
      <c r="A89" s="150" t="s">
        <v>161</v>
      </c>
      <c r="B89" s="151"/>
      <c r="C89" s="151"/>
      <c r="D89" s="28"/>
      <c r="E89" s="57" t="s">
        <v>162</v>
      </c>
      <c r="F89" s="28"/>
      <c r="G89" s="151"/>
      <c r="H89" s="151"/>
      <c r="I89" s="151"/>
      <c r="J89" s="151"/>
      <c r="K89" s="151"/>
      <c r="L89" s="230"/>
      <c r="M89" s="230"/>
      <c r="N89" s="152" t="str">
        <f>C85</f>
        <v>2024 г.</v>
      </c>
      <c r="P89" s="278"/>
    </row>
    <row r="90" spans="1:44" ht="15.75" x14ac:dyDescent="0.25">
      <c r="A90" s="150"/>
      <c r="B90" s="151"/>
      <c r="C90" s="151"/>
      <c r="D90" s="153" t="s">
        <v>164</v>
      </c>
      <c r="E90" s="76"/>
      <c r="F90" s="153" t="s">
        <v>165</v>
      </c>
      <c r="G90" s="151"/>
      <c r="H90" s="151"/>
      <c r="I90" s="151"/>
      <c r="J90" s="151"/>
      <c r="K90" s="151"/>
      <c r="L90" s="101" t="s">
        <v>159</v>
      </c>
      <c r="M90" s="101"/>
      <c r="N90" s="249"/>
    </row>
    <row r="91" spans="1:44" s="79" customFormat="1" ht="15.75" x14ac:dyDescent="0.25">
      <c r="A91" s="150" t="s">
        <v>214</v>
      </c>
      <c r="B91" s="151"/>
      <c r="C91" s="151" t="s">
        <v>215</v>
      </c>
      <c r="D91" s="151"/>
      <c r="E91" s="138"/>
      <c r="F91" s="138"/>
      <c r="G91" s="138"/>
      <c r="H91" s="138"/>
      <c r="I91" s="138"/>
      <c r="J91" s="138"/>
      <c r="K91" s="138"/>
      <c r="L91" s="138"/>
      <c r="M91" s="138"/>
      <c r="N91" s="154"/>
    </row>
    <row r="92" spans="1:44" s="80" customFormat="1" ht="16.5" thickBot="1" x14ac:dyDescent="0.3">
      <c r="A92" s="155"/>
      <c r="B92" s="156"/>
      <c r="C92" s="250"/>
      <c r="D92" s="250"/>
      <c r="E92" s="156"/>
      <c r="F92" s="156"/>
      <c r="G92" s="156"/>
      <c r="H92" s="156"/>
      <c r="I92" s="156"/>
      <c r="J92" s="156"/>
      <c r="K92" s="156"/>
      <c r="L92" s="156"/>
      <c r="M92" s="156"/>
      <c r="N92" s="157"/>
      <c r="Q92" s="79"/>
      <c r="R92" s="79"/>
      <c r="S92" s="79"/>
      <c r="T92" s="79"/>
      <c r="U92" s="79"/>
      <c r="V92" s="79"/>
      <c r="W92" s="79"/>
      <c r="X92" s="79"/>
      <c r="Y92" s="79"/>
      <c r="Z92" s="79"/>
      <c r="AA92" s="79"/>
      <c r="AB92" s="79"/>
      <c r="AC92" s="79"/>
      <c r="AD92" s="79"/>
      <c r="AE92" s="251"/>
      <c r="AF92" s="79"/>
      <c r="AG92" s="79"/>
      <c r="AH92" s="79"/>
      <c r="AI92" s="79"/>
      <c r="AJ92" s="79"/>
      <c r="AK92" s="79"/>
      <c r="AL92" s="79"/>
      <c r="AM92" s="79"/>
      <c r="AN92" s="79"/>
      <c r="AO92" s="79"/>
      <c r="AP92" s="79"/>
      <c r="AQ92" s="79"/>
      <c r="AR92" s="79"/>
    </row>
    <row r="93" spans="1:44" s="253" customFormat="1" ht="16.5" thickTop="1" x14ac:dyDescent="0.25">
      <c r="A93" s="109"/>
      <c r="B93" s="109"/>
      <c r="C93" s="252"/>
      <c r="D93" s="252"/>
      <c r="E93" s="252"/>
      <c r="F93" s="109"/>
      <c r="G93" s="109"/>
      <c r="H93" s="109"/>
      <c r="I93" s="109"/>
      <c r="J93" s="109"/>
      <c r="K93" s="109"/>
      <c r="L93" s="109"/>
      <c r="M93" s="109"/>
      <c r="N93" s="109"/>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row>
    <row r="94" spans="1:44" s="251" customFormat="1" ht="16.5" hidden="1" thickBot="1" x14ac:dyDescent="0.3">
      <c r="A94" s="9"/>
      <c r="B94" s="9"/>
      <c r="C94" s="254"/>
      <c r="E94" s="115"/>
      <c r="F94" s="115"/>
      <c r="G94" s="115"/>
      <c r="H94" s="115"/>
      <c r="I94" s="115"/>
      <c r="J94" s="115"/>
      <c r="K94" s="115"/>
      <c r="L94" s="115"/>
      <c r="M94" s="115"/>
      <c r="N94" s="115"/>
    </row>
    <row r="95" spans="1:44" s="251" customFormat="1" ht="16.5" hidden="1" thickTop="1" x14ac:dyDescent="0.25">
      <c r="A95" s="469" t="s">
        <v>237</v>
      </c>
      <c r="B95" s="469"/>
      <c r="C95" s="469"/>
      <c r="D95" s="469"/>
      <c r="E95" s="469"/>
      <c r="F95" s="469"/>
      <c r="G95" s="469"/>
      <c r="H95" s="469"/>
      <c r="I95" s="469"/>
      <c r="J95" s="469"/>
      <c r="K95" s="469"/>
      <c r="L95" s="469"/>
      <c r="M95" s="270"/>
      <c r="N95" s="125"/>
      <c r="O95" s="255"/>
      <c r="P95" s="127" t="str">
        <f>LEFT(A95,FIND(" ",A95,1)-1)</f>
        <v>1.5.5.</v>
      </c>
      <c r="Q95" s="251">
        <f>IF(SUM(N96:N98)=0,0,1)</f>
        <v>0</v>
      </c>
    </row>
    <row r="96" spans="1:44" s="251" customFormat="1" ht="15.75" hidden="1" x14ac:dyDescent="0.25">
      <c r="A96" s="9"/>
      <c r="B96" s="9"/>
      <c r="C96" s="79" t="s">
        <v>29</v>
      </c>
      <c r="E96" s="254"/>
      <c r="F96" s="115"/>
      <c r="G96" s="115"/>
      <c r="H96" s="115"/>
      <c r="I96" s="115"/>
      <c r="J96" s="115"/>
      <c r="K96" s="115"/>
      <c r="L96" s="115"/>
      <c r="M96" s="115"/>
      <c r="N96" s="125"/>
      <c r="O96" s="255"/>
      <c r="P96" s="255" t="str">
        <f>P95</f>
        <v>1.5.5.</v>
      </c>
      <c r="Q96" s="79" t="s">
        <v>29</v>
      </c>
    </row>
    <row r="97" spans="1:17" s="251" customFormat="1" ht="15.75" hidden="1" x14ac:dyDescent="0.25">
      <c r="A97" s="9"/>
      <c r="B97" s="9"/>
      <c r="C97" s="79" t="s">
        <v>45</v>
      </c>
      <c r="E97" s="115"/>
      <c r="F97" s="115"/>
      <c r="G97" s="115"/>
      <c r="H97" s="115"/>
      <c r="I97" s="115"/>
      <c r="J97" s="115"/>
      <c r="K97" s="115"/>
      <c r="L97" s="115"/>
      <c r="M97" s="115"/>
      <c r="N97" s="125"/>
      <c r="O97" s="255"/>
      <c r="P97" s="255" t="str">
        <f>P96</f>
        <v>1.5.5.</v>
      </c>
      <c r="Q97" s="79" t="s">
        <v>45</v>
      </c>
    </row>
    <row r="98" spans="1:17" s="251" customFormat="1" ht="16.5" hidden="1" thickBot="1" x14ac:dyDescent="0.3">
      <c r="A98" s="9"/>
      <c r="B98" s="9"/>
      <c r="C98" s="79" t="s">
        <v>56</v>
      </c>
      <c r="E98" s="115"/>
      <c r="F98" s="115"/>
      <c r="G98" s="115"/>
      <c r="H98" s="115"/>
      <c r="I98" s="115"/>
      <c r="J98" s="115"/>
      <c r="K98" s="115"/>
      <c r="L98" s="115"/>
      <c r="M98" s="115"/>
      <c r="N98" s="125"/>
      <c r="O98" s="255"/>
      <c r="P98" s="255" t="str">
        <f>P97</f>
        <v>1.5.5.</v>
      </c>
      <c r="Q98" s="79" t="s">
        <v>56</v>
      </c>
    </row>
    <row r="99" spans="1:17" s="251" customFormat="1" ht="16.5" hidden="1" thickTop="1" x14ac:dyDescent="0.25">
      <c r="A99" s="469" t="s">
        <v>240</v>
      </c>
      <c r="B99" s="469"/>
      <c r="C99" s="469"/>
      <c r="D99" s="469"/>
      <c r="E99" s="469"/>
      <c r="F99" s="469"/>
      <c r="G99" s="469"/>
      <c r="H99" s="469"/>
      <c r="I99" s="469"/>
      <c r="J99" s="469"/>
      <c r="K99" s="469"/>
      <c r="L99" s="469"/>
      <c r="M99" s="270"/>
      <c r="N99" s="125"/>
      <c r="O99" s="255"/>
      <c r="P99" s="127" t="str">
        <f>LEFT(A99,FIND(" ",A99,1)-1)</f>
        <v>2.3.1.</v>
      </c>
      <c r="Q99" s="251">
        <f>IF(SUM(N100:N102)=0,0,1)</f>
        <v>1</v>
      </c>
    </row>
    <row r="100" spans="1:17" s="251" customFormat="1" ht="15.75" hidden="1" x14ac:dyDescent="0.25">
      <c r="A100" s="9"/>
      <c r="B100" s="9"/>
      <c r="C100" s="79" t="s">
        <v>29</v>
      </c>
      <c r="E100" s="115"/>
      <c r="F100" s="115"/>
      <c r="G100" s="115"/>
      <c r="H100" s="115"/>
      <c r="I100" s="115"/>
      <c r="J100" s="115"/>
      <c r="K100" s="115"/>
      <c r="L100" s="115"/>
      <c r="M100" s="115"/>
      <c r="N100" s="125">
        <v>1</v>
      </c>
      <c r="O100" s="255"/>
      <c r="P100" s="255" t="str">
        <f>P99</f>
        <v>2.3.1.</v>
      </c>
      <c r="Q100" s="79" t="s">
        <v>29</v>
      </c>
    </row>
    <row r="101" spans="1:17" s="251" customFormat="1" ht="15.75" hidden="1" x14ac:dyDescent="0.25">
      <c r="C101" s="79" t="s">
        <v>45</v>
      </c>
      <c r="N101" s="125">
        <v>4</v>
      </c>
      <c r="O101" s="255"/>
      <c r="P101" s="255" t="str">
        <f>P100</f>
        <v>2.3.1.</v>
      </c>
      <c r="Q101" s="79" t="s">
        <v>45</v>
      </c>
    </row>
    <row r="102" spans="1:17" s="251" customFormat="1" ht="16.5" hidden="1" thickBot="1" x14ac:dyDescent="0.3">
      <c r="C102" s="79" t="s">
        <v>56</v>
      </c>
      <c r="N102" s="125"/>
      <c r="O102" s="255"/>
      <c r="P102" s="255" t="str">
        <f>P101</f>
        <v>2.3.1.</v>
      </c>
      <c r="Q102" s="79" t="s">
        <v>56</v>
      </c>
    </row>
    <row r="103" spans="1:17" s="251" customFormat="1" ht="16.5" hidden="1" thickTop="1" x14ac:dyDescent="0.25">
      <c r="A103" s="469" t="s">
        <v>242</v>
      </c>
      <c r="B103" s="469"/>
      <c r="C103" s="469"/>
      <c r="D103" s="469"/>
      <c r="E103" s="469"/>
      <c r="F103" s="469"/>
      <c r="G103" s="469"/>
      <c r="H103" s="469"/>
      <c r="I103" s="469"/>
      <c r="J103" s="469"/>
      <c r="K103" s="469"/>
      <c r="L103" s="469"/>
      <c r="M103" s="270"/>
      <c r="N103" s="125"/>
      <c r="O103" s="255"/>
      <c r="P103" s="127" t="str">
        <f>LEFT(A103,FIND(" ",A103,1)-1)</f>
        <v>2.7.1.</v>
      </c>
      <c r="Q103" s="251">
        <f>IF(SUM(N104:N106)=0,0,1)</f>
        <v>1</v>
      </c>
    </row>
    <row r="104" spans="1:17" s="251" customFormat="1" ht="15.75" hidden="1" x14ac:dyDescent="0.25">
      <c r="C104" s="79" t="s">
        <v>29</v>
      </c>
      <c r="N104" s="125"/>
      <c r="O104" s="255"/>
      <c r="P104" s="255" t="str">
        <f>P103</f>
        <v>2.7.1.</v>
      </c>
      <c r="Q104" s="79" t="s">
        <v>29</v>
      </c>
    </row>
    <row r="105" spans="1:17" s="251" customFormat="1" ht="15.75" hidden="1" x14ac:dyDescent="0.25">
      <c r="C105" s="79" t="s">
        <v>45</v>
      </c>
      <c r="N105" s="125">
        <v>2</v>
      </c>
      <c r="O105" s="255"/>
      <c r="P105" s="255" t="str">
        <f>P104</f>
        <v>2.7.1.</v>
      </c>
      <c r="Q105" s="79" t="s">
        <v>45</v>
      </c>
    </row>
    <row r="106" spans="1:17" s="251" customFormat="1" ht="16.5" hidden="1" thickBot="1" x14ac:dyDescent="0.3">
      <c r="C106" s="79" t="s">
        <v>56</v>
      </c>
      <c r="N106" s="125"/>
      <c r="O106" s="255"/>
      <c r="P106" s="255" t="str">
        <f>P105</f>
        <v>2.7.1.</v>
      </c>
      <c r="Q106" s="79" t="s">
        <v>56</v>
      </c>
    </row>
    <row r="107" spans="1:17" s="251" customFormat="1" ht="16.5" hidden="1" thickTop="1" x14ac:dyDescent="0.25">
      <c r="A107" s="469" t="s">
        <v>244</v>
      </c>
      <c r="B107" s="469"/>
      <c r="C107" s="469"/>
      <c r="D107" s="469"/>
      <c r="E107" s="469"/>
      <c r="F107" s="469"/>
      <c r="G107" s="469"/>
      <c r="H107" s="469"/>
      <c r="I107" s="469"/>
      <c r="J107" s="469"/>
      <c r="K107" s="469"/>
      <c r="L107" s="469"/>
      <c r="M107" s="270"/>
      <c r="N107" s="125"/>
      <c r="O107" s="255"/>
      <c r="P107" s="127" t="str">
        <f>LEFT(A107,FIND(" ",A107,1)-1)</f>
        <v>4.1.3.</v>
      </c>
      <c r="Q107" s="251">
        <f>IF(SUM(N108:N110)=0,0,1)</f>
        <v>1</v>
      </c>
    </row>
    <row r="108" spans="1:17" s="251" customFormat="1" ht="15.75" hidden="1" x14ac:dyDescent="0.25">
      <c r="A108" s="9"/>
      <c r="B108" s="9"/>
      <c r="C108" s="79" t="s">
        <v>29</v>
      </c>
      <c r="E108" s="115"/>
      <c r="F108" s="115"/>
      <c r="G108" s="115"/>
      <c r="H108" s="115"/>
      <c r="I108" s="115"/>
      <c r="J108" s="115"/>
      <c r="K108" s="115"/>
      <c r="L108" s="115"/>
      <c r="M108" s="115"/>
      <c r="N108" s="125"/>
      <c r="O108" s="255"/>
      <c r="P108" s="255" t="str">
        <f>P107</f>
        <v>4.1.3.</v>
      </c>
      <c r="Q108" s="79" t="s">
        <v>29</v>
      </c>
    </row>
    <row r="109" spans="1:17" s="251" customFormat="1" ht="15.75" hidden="1" x14ac:dyDescent="0.25">
      <c r="A109" s="9"/>
      <c r="B109" s="9"/>
      <c r="C109" s="79" t="s">
        <v>45</v>
      </c>
      <c r="E109" s="115"/>
      <c r="F109" s="115"/>
      <c r="G109" s="115"/>
      <c r="H109" s="115"/>
      <c r="I109" s="115"/>
      <c r="J109" s="115"/>
      <c r="K109" s="115"/>
      <c r="L109" s="115"/>
      <c r="M109" s="115"/>
      <c r="N109" s="125">
        <v>3</v>
      </c>
      <c r="O109" s="255"/>
      <c r="P109" s="255" t="str">
        <f>P108</f>
        <v>4.1.3.</v>
      </c>
      <c r="Q109" s="79" t="s">
        <v>45</v>
      </c>
    </row>
    <row r="110" spans="1:17" s="251" customFormat="1" ht="16.5" hidden="1" thickBot="1" x14ac:dyDescent="0.3">
      <c r="C110" s="79" t="s">
        <v>56</v>
      </c>
      <c r="N110" s="125"/>
      <c r="O110" s="255"/>
      <c r="P110" s="255" t="str">
        <f>P109</f>
        <v>4.1.3.</v>
      </c>
      <c r="Q110" s="79" t="s">
        <v>56</v>
      </c>
    </row>
    <row r="111" spans="1:17" s="251" customFormat="1" ht="16.5" hidden="1" thickTop="1" x14ac:dyDescent="0.25">
      <c r="A111" s="469" t="s">
        <v>245</v>
      </c>
      <c r="B111" s="469"/>
      <c r="C111" s="469"/>
      <c r="D111" s="469"/>
      <c r="E111" s="469"/>
      <c r="F111" s="469"/>
      <c r="G111" s="469"/>
      <c r="H111" s="469"/>
      <c r="I111" s="469"/>
      <c r="J111" s="469"/>
      <c r="K111" s="469"/>
      <c r="L111" s="469"/>
      <c r="M111" s="270"/>
      <c r="N111" s="125"/>
      <c r="O111" s="255"/>
      <c r="P111" s="127" t="str">
        <f>LEFT(A111,FIND(" ",A111,1)-1)</f>
        <v>4.2.1.</v>
      </c>
      <c r="Q111" s="251">
        <f>IF(SUM(N112:N114)=0,0,1)</f>
        <v>0</v>
      </c>
    </row>
    <row r="112" spans="1:17" s="251" customFormat="1" ht="15.75" hidden="1" x14ac:dyDescent="0.25">
      <c r="A112" s="9"/>
      <c r="B112" s="9"/>
      <c r="C112" s="79" t="s">
        <v>29</v>
      </c>
      <c r="E112" s="115"/>
      <c r="F112" s="115"/>
      <c r="G112" s="115"/>
      <c r="H112" s="115"/>
      <c r="I112" s="115"/>
      <c r="J112" s="115"/>
      <c r="K112" s="115"/>
      <c r="L112" s="115"/>
      <c r="M112" s="115"/>
      <c r="N112" s="125"/>
      <c r="O112" s="255"/>
      <c r="P112" s="255" t="str">
        <f>P111</f>
        <v>4.2.1.</v>
      </c>
      <c r="Q112" s="79" t="s">
        <v>29</v>
      </c>
    </row>
    <row r="113" spans="1:31" s="251" customFormat="1" ht="15.75" hidden="1" x14ac:dyDescent="0.25">
      <c r="A113" s="9"/>
      <c r="B113" s="9"/>
      <c r="C113" s="79" t="s">
        <v>45</v>
      </c>
      <c r="E113" s="115"/>
      <c r="F113" s="115"/>
      <c r="G113" s="115"/>
      <c r="H113" s="115"/>
      <c r="I113" s="115"/>
      <c r="J113" s="115"/>
      <c r="K113" s="115"/>
      <c r="L113" s="115"/>
      <c r="M113" s="115"/>
      <c r="N113" s="125"/>
      <c r="O113" s="255"/>
      <c r="P113" s="255" t="str">
        <f>P112</f>
        <v>4.2.1.</v>
      </c>
      <c r="Q113" s="79" t="s">
        <v>45</v>
      </c>
    </row>
    <row r="114" spans="1:31" s="251" customFormat="1" ht="15.75" hidden="1" x14ac:dyDescent="0.25">
      <c r="A114" s="9"/>
      <c r="B114" s="9"/>
      <c r="C114" s="79" t="s">
        <v>56</v>
      </c>
      <c r="N114" s="125"/>
      <c r="O114" s="255"/>
      <c r="P114" s="255" t="str">
        <f>P113</f>
        <v>4.2.1.</v>
      </c>
      <c r="Q114" s="79" t="s">
        <v>56</v>
      </c>
    </row>
    <row r="115" spans="1:31" s="251" customFormat="1" ht="15.75" hidden="1" x14ac:dyDescent="0.25">
      <c r="A115" s="9"/>
      <c r="B115" s="9"/>
      <c r="C115" s="254"/>
      <c r="D115" s="254"/>
      <c r="E115" s="115"/>
      <c r="F115" s="115"/>
      <c r="G115" s="115"/>
      <c r="H115" s="115"/>
      <c r="I115" s="115"/>
      <c r="J115" s="115"/>
      <c r="K115" s="115"/>
      <c r="L115" s="115"/>
      <c r="M115" s="115"/>
      <c r="N115" s="115"/>
    </row>
    <row r="116" spans="1:31" s="251" customFormat="1" ht="15.75" hidden="1" x14ac:dyDescent="0.25">
      <c r="A116" s="9"/>
      <c r="B116" s="9"/>
      <c r="C116" s="254"/>
      <c r="D116" s="254"/>
      <c r="E116" s="115"/>
      <c r="F116" s="115"/>
      <c r="G116" s="115"/>
      <c r="H116" s="115"/>
      <c r="I116" s="115"/>
      <c r="J116" s="115"/>
      <c r="K116" s="115"/>
      <c r="L116" s="115"/>
      <c r="M116" s="115"/>
    </row>
    <row r="117" spans="1:31" s="251" customFormat="1" ht="15.75" hidden="1" x14ac:dyDescent="0.25">
      <c r="A117" s="40">
        <v>1</v>
      </c>
      <c r="B117" s="115" t="str">
        <f>INDEX(N95:P114,MATCH(1,N95:N114,0),3)</f>
        <v>2.3.1.</v>
      </c>
      <c r="C117" s="256" t="str">
        <f>INDEX($N$95:$Q$114,MATCH($A117,$N$95:$N$114,0),4)</f>
        <v>в пределах целевой квоты</v>
      </c>
      <c r="D117" s="251" t="str">
        <f t="shared" ref="D117:E120" si="0">IF(ISNA(B117),"-",B117)</f>
        <v>2.3.1.</v>
      </c>
      <c r="E117" s="251" t="str">
        <f t="shared" si="0"/>
        <v>в пределах целевой квоты</v>
      </c>
      <c r="F117" s="115"/>
      <c r="G117" s="115"/>
      <c r="H117" s="115"/>
      <c r="I117" s="115"/>
      <c r="J117" s="115"/>
      <c r="K117" s="115"/>
      <c r="L117" s="115"/>
      <c r="M117" s="115"/>
      <c r="N117" s="115"/>
    </row>
    <row r="118" spans="1:31" s="251" customFormat="1" ht="15.75" hidden="1" x14ac:dyDescent="0.25">
      <c r="A118" s="40">
        <v>2</v>
      </c>
      <c r="B118" s="9" t="str">
        <f>INDEX(N95:P114,MATCH(2,N95:N114,0),3)</f>
        <v>2.7.1.</v>
      </c>
      <c r="C118" s="256" t="str">
        <f>INDEX($N$95:$Q$114,MATCH($A118,$N$95:$N$114,0),4)</f>
        <v>в рамках контрольных цифр приема</v>
      </c>
      <c r="D118" s="251" t="str">
        <f t="shared" si="0"/>
        <v>2.7.1.</v>
      </c>
      <c r="E118" s="251" t="str">
        <f t="shared" si="0"/>
        <v>в рамках контрольных цифр приема</v>
      </c>
      <c r="F118" s="115"/>
      <c r="G118" s="115"/>
      <c r="H118" s="115"/>
      <c r="I118" s="115"/>
      <c r="J118" s="115"/>
      <c r="K118" s="115"/>
      <c r="L118" s="115"/>
      <c r="M118" s="115"/>
      <c r="N118" s="115"/>
    </row>
    <row r="119" spans="1:31" s="251" customFormat="1" ht="15.75" hidden="1" x14ac:dyDescent="0.25">
      <c r="A119" s="124">
        <v>3</v>
      </c>
      <c r="B119" s="115" t="str">
        <f>INDEX(N95:P114,MATCH(3,N95:N114,0),3)</f>
        <v>4.1.3.</v>
      </c>
      <c r="C119" s="256" t="str">
        <f>INDEX($N$95:$Q$114,MATCH($A119,$N$95:$N$114,0),4)</f>
        <v>в рамках контрольных цифр приема</v>
      </c>
      <c r="D119" s="251" t="str">
        <f t="shared" si="0"/>
        <v>4.1.3.</v>
      </c>
      <c r="E119" s="251" t="str">
        <f t="shared" si="0"/>
        <v>в рамках контрольных цифр приема</v>
      </c>
    </row>
    <row r="120" spans="1:31" s="251" customFormat="1" ht="15.75" hidden="1" x14ac:dyDescent="0.25">
      <c r="A120" s="124">
        <v>4</v>
      </c>
      <c r="B120" s="115" t="str">
        <f>INDEX(N95:P114,MATCH(4,N95:N114,0),3)</f>
        <v>2.3.1.</v>
      </c>
      <c r="C120" s="256" t="str">
        <f>INDEX($N$95:$Q$114,MATCH($A120,$N$95:$N$114,0),4)</f>
        <v>в рамках контрольных цифр приема</v>
      </c>
      <c r="D120" s="251" t="str">
        <f t="shared" si="0"/>
        <v>2.3.1.</v>
      </c>
      <c r="E120" s="251" t="str">
        <f t="shared" si="0"/>
        <v>в рамках контрольных цифр приема</v>
      </c>
    </row>
    <row r="121" spans="1:31" s="251" customFormat="1" ht="15.75" hidden="1" x14ac:dyDescent="0.25">
      <c r="A121" s="124">
        <v>5</v>
      </c>
      <c r="B121" s="115" t="e">
        <f>INDEX(N95:P114,MATCH(5,N95:N114,0),3)</f>
        <v>#N/A</v>
      </c>
      <c r="C121" s="256" t="e">
        <f>INDEX($N$95:$Q$114,MATCH($A121,$N$95:$N$114,0),4)</f>
        <v>#N/A</v>
      </c>
      <c r="D121" s="251" t="str">
        <f>IF(ISNA(B121),"-",B121)</f>
        <v>-</v>
      </c>
      <c r="E121" s="251" t="str">
        <f>IF(ISNA(C121),"-",C121)</f>
        <v>-</v>
      </c>
    </row>
    <row r="122" spans="1:31" s="251" customFormat="1" ht="15.75" hidden="1" x14ac:dyDescent="0.25">
      <c r="A122" s="124"/>
      <c r="B122" s="115"/>
    </row>
    <row r="123" spans="1:31" s="251" customFormat="1" ht="15.75" hidden="1" x14ac:dyDescent="0.25">
      <c r="A123" s="118"/>
      <c r="B123" s="115"/>
    </row>
    <row r="124" spans="1:31" s="251" customFormat="1" ht="15.75" hidden="1" x14ac:dyDescent="0.25">
      <c r="A124" s="117"/>
      <c r="C124" s="251" t="str">
        <f>IF(B124=0,"",B124)</f>
        <v/>
      </c>
    </row>
    <row r="125" spans="1:31" s="251" customFormat="1" ht="15.75" hidden="1" x14ac:dyDescent="0.25">
      <c r="A125" s="117"/>
      <c r="C125" s="251" t="s">
        <v>292</v>
      </c>
      <c r="G125" s="251" t="str">
        <f>P95</f>
        <v>1.5.5.</v>
      </c>
      <c r="L125" s="251">
        <f>Q95</f>
        <v>0</v>
      </c>
      <c r="N125" s="251" t="str">
        <f>IF(L125=0," - ",LOOKUP(G125,$C$141:$C$165,$B$141:$B$165))</f>
        <v xml:space="preserve"> - </v>
      </c>
    </row>
    <row r="126" spans="1:31" s="251" customFormat="1" ht="15.75" hidden="1" x14ac:dyDescent="0.25">
      <c r="A126" s="117" t="s">
        <v>293</v>
      </c>
      <c r="C126" s="251" t="str">
        <f t="array" ref="C126">IFERROR(INDEX(A126:A130,MATCH(0,COUNTIF(C125:$C$125,A126:A130)+IF(COUNTIF(A126:A130,A126:A130)&gt;1,0,1),0)),"")</f>
        <v>rjkz</v>
      </c>
      <c r="F126" s="117">
        <f>N134</f>
        <v>0</v>
      </c>
      <c r="G126" s="251" t="str">
        <f>P99</f>
        <v>2.3.1.</v>
      </c>
      <c r="L126" s="251">
        <f>Q99</f>
        <v>1</v>
      </c>
      <c r="N126" s="251" t="str">
        <f>IF(L126=0," - ",LOOKUP(G126,$C$141:$C$165,$B$141:$B$165))</f>
        <v>Информатика и вычислительная техника</v>
      </c>
    </row>
    <row r="127" spans="1:31" s="251" customFormat="1" ht="15.75" hidden="1" x14ac:dyDescent="0.25">
      <c r="A127" s="117" t="s">
        <v>293</v>
      </c>
      <c r="C127" s="251" t="str">
        <f t="array" ref="C127">IFERROR(INDEX(A127:A131,MATCH(0,COUNTIF(C$125:$C126,A127:A131)+IF(COUNTIF(A127:A131,A127:A131)&gt;1,0,1),0)),"")</f>
        <v>vbif</v>
      </c>
      <c r="D127" s="79"/>
      <c r="E127" s="79"/>
      <c r="F127" s="117">
        <f>O134</f>
        <v>0</v>
      </c>
      <c r="G127" s="79" t="str">
        <f>P103</f>
        <v>2.7.1.</v>
      </c>
      <c r="H127" s="79"/>
      <c r="I127" s="79"/>
      <c r="J127" s="79"/>
      <c r="K127" s="79"/>
      <c r="L127" s="79">
        <f>Q103</f>
        <v>1</v>
      </c>
      <c r="M127" s="79"/>
      <c r="N127" s="251" t="str">
        <f>IF(L127=0," - ",LOOKUP(G127,$C$141:$C$165,$B$141:$B$165))</f>
        <v>Технология продуктов питания</v>
      </c>
      <c r="AE127" s="79"/>
    </row>
    <row r="128" spans="1:31" s="79" customFormat="1" ht="15.75" hidden="1" x14ac:dyDescent="0.25">
      <c r="A128" s="117" t="s">
        <v>294</v>
      </c>
      <c r="B128" s="251"/>
      <c r="C128" s="251" t="str">
        <f t="array" ref="C128">IFERROR(INDEX(A128:A132,MATCH(0,COUNTIF(C$125:$C127,A128:A132)+IF(COUNTIF(A128:A132,A128:A132)&gt;1,0,1),0)),"")</f>
        <v/>
      </c>
      <c r="F128" s="117">
        <f>P134</f>
        <v>0</v>
      </c>
      <c r="G128" s="79" t="str">
        <f>P107</f>
        <v>4.1.3.</v>
      </c>
      <c r="L128" s="79">
        <f>Q107</f>
        <v>1</v>
      </c>
      <c r="N128" s="251" t="str">
        <f>IF(L128=0," - ",LOOKUP(G128,$C$141:$C$165,$B$141:$B$165))</f>
        <v>Агрохимия, агропочвоведение, защита и карантин растений</v>
      </c>
    </row>
    <row r="129" spans="1:14" s="79" customFormat="1" ht="15.75" hidden="1" x14ac:dyDescent="0.25">
      <c r="A129" s="117" t="s">
        <v>294</v>
      </c>
      <c r="B129" s="251"/>
      <c r="C129" s="251" t="str">
        <f t="array" ref="C129">IFERROR(INDEX(A129:A133,MATCH(0,COUNTIF(C$125:$C128,A129:A133)+IF(COUNTIF(A129:A133,A129:A133)&gt;1,0,1),0)),"")</f>
        <v/>
      </c>
      <c r="F129" s="117">
        <f>Q134</f>
        <v>0</v>
      </c>
      <c r="G129" s="79" t="str">
        <f>P111</f>
        <v>4.2.1.</v>
      </c>
      <c r="L129" s="79">
        <f>Q111</f>
        <v>0</v>
      </c>
      <c r="N129" s="251" t="str">
        <f>IF(L129=0," - ",LOOKUP(G129,$C$141:$C$165,$B$141:$B$165))</f>
        <v xml:space="preserve"> - </v>
      </c>
    </row>
    <row r="130" spans="1:14" s="79" customFormat="1" ht="15.75" hidden="1" x14ac:dyDescent="0.25">
      <c r="A130" s="117" t="s">
        <v>294</v>
      </c>
      <c r="C130" s="251" t="str">
        <f t="array" ref="C130">IFERROR(INDEX(A130:A134,MATCH(0,COUNTIF(C$125:$C129,A130:A134)+IF(COUNTIF(A130:A134,A130:A134)&gt;1,0,1),0)),"")</f>
        <v/>
      </c>
      <c r="F130" s="117">
        <f>R134</f>
        <v>0</v>
      </c>
    </row>
    <row r="131" spans="1:14" s="79" customFormat="1" ht="15.75" hidden="1" x14ac:dyDescent="0.25">
      <c r="A131" s="124"/>
    </row>
    <row r="132" spans="1:14" s="79" customFormat="1" hidden="1" x14ac:dyDescent="0.25"/>
    <row r="133" spans="1:14" s="79" customFormat="1" hidden="1" x14ac:dyDescent="0.25">
      <c r="D133" s="79" t="s">
        <v>284</v>
      </c>
      <c r="E133" s="79" t="s">
        <v>285</v>
      </c>
      <c r="F133" s="79" t="s">
        <v>286</v>
      </c>
      <c r="G133" s="79" t="s">
        <v>287</v>
      </c>
      <c r="L133" s="79" t="s">
        <v>288</v>
      </c>
    </row>
    <row r="134" spans="1:14" s="79" customFormat="1" hidden="1" x14ac:dyDescent="0.25">
      <c r="D134" s="79">
        <f>O29</f>
        <v>0</v>
      </c>
      <c r="E134" s="79">
        <f>O31</f>
        <v>0</v>
      </c>
      <c r="F134" s="79">
        <f>O33</f>
        <v>0</v>
      </c>
      <c r="G134" s="79">
        <f>O35</f>
        <v>0</v>
      </c>
      <c r="L134" s="79">
        <f>O37</f>
        <v>0</v>
      </c>
    </row>
    <row r="135" spans="1:14" s="79" customFormat="1" hidden="1" x14ac:dyDescent="0.25">
      <c r="A135" s="79" t="s">
        <v>29</v>
      </c>
      <c r="D135" s="79" t="e">
        <f>LOOKUP(D134,$C$141:$C$165,$F$141:$F$165)</f>
        <v>#N/A</v>
      </c>
      <c r="E135" s="79" t="e">
        <f t="shared" ref="E135:L135" si="1">LOOKUP(E134,$C$141:$C$165,$F$141:$F$165)</f>
        <v>#N/A</v>
      </c>
      <c r="F135" s="79" t="e">
        <f t="shared" si="1"/>
        <v>#N/A</v>
      </c>
      <c r="G135" s="79" t="e">
        <f t="shared" si="1"/>
        <v>#N/A</v>
      </c>
      <c r="L135" s="79" t="e">
        <f t="shared" si="1"/>
        <v>#N/A</v>
      </c>
    </row>
    <row r="136" spans="1:14" s="79" customFormat="1" hidden="1" x14ac:dyDescent="0.25">
      <c r="A136" s="79" t="s">
        <v>45</v>
      </c>
      <c r="D136" s="79" t="e">
        <f>LOOKUP(D134,$C$141:$C$165,$G$141:$G$165)</f>
        <v>#N/A</v>
      </c>
      <c r="E136" s="79" t="e">
        <f t="shared" ref="E136:L136" si="2">LOOKUP(E134,$C$141:$C$165,$G$141:$G$165)</f>
        <v>#N/A</v>
      </c>
      <c r="F136" s="79" t="e">
        <f t="shared" si="2"/>
        <v>#N/A</v>
      </c>
      <c r="G136" s="79" t="e">
        <f t="shared" si="2"/>
        <v>#N/A</v>
      </c>
      <c r="L136" s="79" t="e">
        <f t="shared" si="2"/>
        <v>#N/A</v>
      </c>
    </row>
    <row r="137" spans="1:14" s="79" customFormat="1" hidden="1" x14ac:dyDescent="0.25">
      <c r="A137" s="79" t="s">
        <v>56</v>
      </c>
      <c r="D137" s="79" t="e">
        <f>LOOKUP(D134,$C$141:$C$165,$L$141:$L$165)</f>
        <v>#N/A</v>
      </c>
      <c r="E137" s="79" t="e">
        <f>LOOKUP(E134,$C$141:$C$165,$L$141:$L$165)</f>
        <v>#N/A</v>
      </c>
      <c r="F137" s="79" t="e">
        <f>LOOKUP(F134,$C$141:$C$165,$L$141:$L$165)</f>
        <v>#N/A</v>
      </c>
      <c r="G137" s="79" t="e">
        <f>LOOKUP(G134,$C$141:$C$165,$L$141:$L$165)</f>
        <v>#N/A</v>
      </c>
      <c r="L137" s="79" t="e">
        <f>LOOKUP(L134,$C$141:$C$165,$L$141:$L$165)</f>
        <v>#N/A</v>
      </c>
    </row>
    <row r="138" spans="1:14" s="79" customFormat="1" hidden="1" x14ac:dyDescent="0.25"/>
    <row r="139" spans="1:14" s="79" customFormat="1" hidden="1" x14ac:dyDescent="0.25"/>
    <row r="140" spans="1:14" s="79" customFormat="1" hidden="1" x14ac:dyDescent="0.25">
      <c r="F140" s="79" t="s">
        <v>29</v>
      </c>
      <c r="G140" s="79" t="s">
        <v>45</v>
      </c>
      <c r="L140" s="79" t="s">
        <v>56</v>
      </c>
    </row>
    <row r="141" spans="1:14" s="79" customFormat="1" ht="15.75" hidden="1" x14ac:dyDescent="0.25">
      <c r="A141" s="9" t="s">
        <v>238</v>
      </c>
      <c r="B141" s="9" t="s">
        <v>168</v>
      </c>
      <c r="C141" s="79" t="str">
        <f>LEFT(A141,FIND(" ",A141,1)-1)</f>
        <v>1.5.15.</v>
      </c>
      <c r="F141" s="79" t="s">
        <v>175</v>
      </c>
      <c r="G141" s="79" t="s">
        <v>175</v>
      </c>
      <c r="L141" s="79" t="s">
        <v>175</v>
      </c>
    </row>
    <row r="142" spans="1:14" s="79" customFormat="1" ht="15.75" hidden="1" x14ac:dyDescent="0.25">
      <c r="A142" s="9" t="s">
        <v>237</v>
      </c>
      <c r="B142" s="9" t="s">
        <v>262</v>
      </c>
      <c r="C142" s="79" t="str">
        <f t="shared" ref="C142:C165" si="3">LEFT(A142,FIND(" ",A142,1)-1)</f>
        <v>1.5.5.</v>
      </c>
      <c r="F142" s="79" t="s">
        <v>174</v>
      </c>
      <c r="G142" s="79" t="s">
        <v>174</v>
      </c>
      <c r="L142" s="79" t="s">
        <v>175</v>
      </c>
    </row>
    <row r="143" spans="1:14" s="79" customFormat="1" ht="15.75" hidden="1" x14ac:dyDescent="0.25">
      <c r="A143" s="9" t="s">
        <v>239</v>
      </c>
      <c r="B143" s="9" t="s">
        <v>263</v>
      </c>
      <c r="C143" s="79" t="str">
        <f t="shared" si="3"/>
        <v>1.6.15.</v>
      </c>
      <c r="F143" s="79" t="s">
        <v>175</v>
      </c>
      <c r="G143" s="79" t="s">
        <v>175</v>
      </c>
      <c r="L143" s="79" t="s">
        <v>175</v>
      </c>
    </row>
    <row r="144" spans="1:14" s="79" customFormat="1" ht="15.75" hidden="1" x14ac:dyDescent="0.25">
      <c r="A144" s="9" t="s">
        <v>240</v>
      </c>
      <c r="B144" s="9" t="s">
        <v>170</v>
      </c>
      <c r="C144" s="79" t="str">
        <f t="shared" si="3"/>
        <v>2.3.1.</v>
      </c>
      <c r="F144" s="79" t="s">
        <v>175</v>
      </c>
      <c r="G144" s="79" t="s">
        <v>175</v>
      </c>
      <c r="L144" s="79" t="s">
        <v>175</v>
      </c>
    </row>
    <row r="145" spans="1:31" s="79" customFormat="1" ht="15.75" hidden="1" x14ac:dyDescent="0.25">
      <c r="A145" s="9" t="s">
        <v>241</v>
      </c>
      <c r="B145" s="9" t="s">
        <v>170</v>
      </c>
      <c r="C145" s="79" t="str">
        <f t="shared" si="3"/>
        <v>2.3.4.</v>
      </c>
      <c r="F145" s="79" t="s">
        <v>175</v>
      </c>
      <c r="G145" s="79" t="s">
        <v>175</v>
      </c>
      <c r="L145" s="79" t="s">
        <v>175</v>
      </c>
    </row>
    <row r="146" spans="1:31" s="79" customFormat="1" ht="15.75" hidden="1" x14ac:dyDescent="0.25">
      <c r="A146" s="9" t="s">
        <v>242</v>
      </c>
      <c r="B146" s="9" t="s">
        <v>264</v>
      </c>
      <c r="C146" s="79" t="str">
        <f t="shared" si="3"/>
        <v>2.7.1.</v>
      </c>
      <c r="F146" s="79" t="s">
        <v>175</v>
      </c>
      <c r="G146" s="79" t="s">
        <v>175</v>
      </c>
      <c r="L146" s="79" t="s">
        <v>175</v>
      </c>
    </row>
    <row r="147" spans="1:31" s="79" customFormat="1" ht="15.75" hidden="1" x14ac:dyDescent="0.25">
      <c r="A147" s="9" t="s">
        <v>243</v>
      </c>
      <c r="B147" s="9" t="s">
        <v>265</v>
      </c>
      <c r="C147" s="79" t="str">
        <f t="shared" si="3"/>
        <v>4.1.1.</v>
      </c>
      <c r="F147" s="79" t="s">
        <v>175</v>
      </c>
      <c r="G147" s="79" t="s">
        <v>175</v>
      </c>
      <c r="L147" s="79" t="s">
        <v>175</v>
      </c>
    </row>
    <row r="148" spans="1:31" s="79" customFormat="1" ht="15.75" hidden="1" x14ac:dyDescent="0.25">
      <c r="A148" s="9" t="s">
        <v>244</v>
      </c>
      <c r="B148" s="9" t="s">
        <v>266</v>
      </c>
      <c r="C148" s="79" t="str">
        <f t="shared" si="3"/>
        <v>4.1.3.</v>
      </c>
      <c r="F148" s="79" t="s">
        <v>175</v>
      </c>
      <c r="G148" s="79" t="s">
        <v>175</v>
      </c>
      <c r="L148" s="79" t="s">
        <v>175</v>
      </c>
    </row>
    <row r="149" spans="1:31" s="79" customFormat="1" ht="15.75" hidden="1" x14ac:dyDescent="0.25">
      <c r="A149" s="9" t="s">
        <v>245</v>
      </c>
      <c r="B149" s="9" t="s">
        <v>267</v>
      </c>
      <c r="C149" s="79" t="str">
        <f t="shared" si="3"/>
        <v>4.2.1.</v>
      </c>
      <c r="F149" s="79" t="s">
        <v>175</v>
      </c>
      <c r="G149" s="79" t="s">
        <v>175</v>
      </c>
      <c r="L149" s="79" t="s">
        <v>175</v>
      </c>
    </row>
    <row r="150" spans="1:31" s="79" customFormat="1" ht="15.75" hidden="1" x14ac:dyDescent="0.25">
      <c r="A150" s="9" t="s">
        <v>246</v>
      </c>
      <c r="B150" s="9" t="s">
        <v>267</v>
      </c>
      <c r="C150" s="79" t="str">
        <f t="shared" si="3"/>
        <v>4.2.2.</v>
      </c>
      <c r="F150" s="79" t="s">
        <v>174</v>
      </c>
      <c r="G150" s="79" t="s">
        <v>174</v>
      </c>
      <c r="L150" s="79" t="s">
        <v>175</v>
      </c>
    </row>
    <row r="151" spans="1:31" s="79" customFormat="1" ht="15.75" hidden="1" x14ac:dyDescent="0.25">
      <c r="A151" s="9" t="s">
        <v>247</v>
      </c>
      <c r="B151" s="9" t="s">
        <v>267</v>
      </c>
      <c r="C151" s="79" t="str">
        <f t="shared" si="3"/>
        <v>4.2.3.</v>
      </c>
      <c r="F151" s="79" t="s">
        <v>174</v>
      </c>
      <c r="G151" s="79" t="s">
        <v>174</v>
      </c>
      <c r="L151" s="79" t="s">
        <v>175</v>
      </c>
    </row>
    <row r="152" spans="1:31" s="79" customFormat="1" ht="15.75" hidden="1" x14ac:dyDescent="0.25">
      <c r="A152" s="9" t="s">
        <v>248</v>
      </c>
      <c r="B152" s="9" t="s">
        <v>268</v>
      </c>
      <c r="C152" s="79" t="str">
        <f t="shared" si="3"/>
        <v>4.2.4.</v>
      </c>
      <c r="F152" s="79" t="s">
        <v>175</v>
      </c>
      <c r="G152" s="79" t="s">
        <v>175</v>
      </c>
      <c r="L152" s="79" t="s">
        <v>175</v>
      </c>
    </row>
    <row r="153" spans="1:31" s="79" customFormat="1" ht="15.75" hidden="1" x14ac:dyDescent="0.25">
      <c r="A153" s="9" t="s">
        <v>249</v>
      </c>
      <c r="B153" s="9" t="s">
        <v>268</v>
      </c>
      <c r="C153" s="79" t="str">
        <f t="shared" si="3"/>
        <v>4.2.5.</v>
      </c>
      <c r="F153" s="79" t="s">
        <v>175</v>
      </c>
      <c r="G153" s="79" t="s">
        <v>175</v>
      </c>
      <c r="L153" s="79" t="s">
        <v>175</v>
      </c>
    </row>
    <row r="154" spans="1:31" s="79" customFormat="1" ht="15.75" hidden="1" x14ac:dyDescent="0.25">
      <c r="A154" s="9" t="s">
        <v>250</v>
      </c>
      <c r="B154" s="9" t="s">
        <v>269</v>
      </c>
      <c r="C154" s="79" t="str">
        <f t="shared" si="3"/>
        <v>4.2.6.</v>
      </c>
      <c r="F154" s="79" t="s">
        <v>174</v>
      </c>
      <c r="G154" s="79" t="s">
        <v>174</v>
      </c>
      <c r="L154" s="79" t="s">
        <v>175</v>
      </c>
    </row>
    <row r="155" spans="1:31" s="79" customFormat="1" ht="15.75" hidden="1" x14ac:dyDescent="0.25">
      <c r="A155" s="9" t="s">
        <v>251</v>
      </c>
      <c r="B155" s="9" t="s">
        <v>171</v>
      </c>
      <c r="C155" s="79" t="str">
        <f t="shared" si="3"/>
        <v>4.3.1.</v>
      </c>
      <c r="D155" s="257"/>
      <c r="E155" s="254"/>
      <c r="F155" s="79" t="s">
        <v>175</v>
      </c>
      <c r="G155" s="79" t="s">
        <v>175</v>
      </c>
      <c r="L155" s="79" t="s">
        <v>175</v>
      </c>
      <c r="N155" s="251"/>
      <c r="AE155" s="251"/>
    </row>
    <row r="156" spans="1:31" s="251" customFormat="1" ht="15.75" hidden="1" x14ac:dyDescent="0.25">
      <c r="A156" s="9" t="s">
        <v>252</v>
      </c>
      <c r="B156" s="9" t="s">
        <v>270</v>
      </c>
      <c r="C156" s="79" t="str">
        <f t="shared" si="3"/>
        <v>4.3.2.</v>
      </c>
      <c r="D156" s="257"/>
      <c r="E156" s="254"/>
      <c r="F156" s="79" t="s">
        <v>175</v>
      </c>
      <c r="G156" s="79" t="s">
        <v>175</v>
      </c>
      <c r="H156" s="79"/>
      <c r="I156" s="79"/>
      <c r="J156" s="79"/>
      <c r="K156" s="79"/>
      <c r="L156" s="79" t="s">
        <v>175</v>
      </c>
      <c r="M156" s="79"/>
    </row>
    <row r="157" spans="1:31" s="251" customFormat="1" ht="15.75" hidden="1" x14ac:dyDescent="0.25">
      <c r="A157" s="9" t="s">
        <v>253</v>
      </c>
      <c r="B157" s="9" t="s">
        <v>264</v>
      </c>
      <c r="C157" s="79" t="str">
        <f t="shared" si="3"/>
        <v>4.3.3.</v>
      </c>
      <c r="D157" s="257"/>
      <c r="E157" s="254"/>
      <c r="F157" s="79" t="s">
        <v>175</v>
      </c>
      <c r="G157" s="79" t="s">
        <v>175</v>
      </c>
      <c r="H157" s="79"/>
      <c r="I157" s="79"/>
      <c r="J157" s="79"/>
      <c r="K157" s="79"/>
      <c r="L157" s="79" t="s">
        <v>175</v>
      </c>
      <c r="M157" s="79"/>
    </row>
    <row r="158" spans="1:31" s="251" customFormat="1" ht="15.75" hidden="1" x14ac:dyDescent="0.25">
      <c r="A158" s="9" t="s">
        <v>254</v>
      </c>
      <c r="B158" s="9" t="s">
        <v>271</v>
      </c>
      <c r="C158" s="79" t="str">
        <f t="shared" si="3"/>
        <v>5.1.1.</v>
      </c>
      <c r="D158" s="257"/>
      <c r="E158" s="254"/>
      <c r="F158" s="79" t="s">
        <v>174</v>
      </c>
      <c r="G158" s="79" t="s">
        <v>174</v>
      </c>
      <c r="H158" s="79"/>
      <c r="I158" s="79"/>
      <c r="J158" s="79"/>
      <c r="K158" s="79"/>
      <c r="L158" s="79" t="s">
        <v>175</v>
      </c>
      <c r="M158" s="79"/>
    </row>
    <row r="159" spans="1:31" s="251" customFormat="1" ht="15.75" hidden="1" x14ac:dyDescent="0.25">
      <c r="A159" s="9" t="s">
        <v>255</v>
      </c>
      <c r="B159" s="9" t="s">
        <v>272</v>
      </c>
      <c r="C159" s="79" t="str">
        <f t="shared" si="3"/>
        <v>5.1.3.</v>
      </c>
      <c r="D159" s="257"/>
      <c r="E159" s="254"/>
      <c r="F159" s="79" t="s">
        <v>174</v>
      </c>
      <c r="G159" s="79" t="s">
        <v>174</v>
      </c>
      <c r="H159" s="79"/>
      <c r="I159" s="79"/>
      <c r="J159" s="79"/>
      <c r="K159" s="79"/>
      <c r="L159" s="79" t="s">
        <v>175</v>
      </c>
      <c r="M159" s="79"/>
    </row>
    <row r="160" spans="1:31" s="251" customFormat="1" ht="15.75" hidden="1" x14ac:dyDescent="0.25">
      <c r="A160" s="9" t="s">
        <v>256</v>
      </c>
      <c r="B160" s="9" t="s">
        <v>273</v>
      </c>
      <c r="C160" s="79" t="str">
        <f t="shared" si="3"/>
        <v>5.1.4.</v>
      </c>
      <c r="D160" s="257"/>
      <c r="E160" s="254"/>
      <c r="F160" s="79" t="s">
        <v>174</v>
      </c>
      <c r="G160" s="79" t="s">
        <v>174</v>
      </c>
      <c r="H160" s="79"/>
      <c r="I160" s="79"/>
      <c r="J160" s="79"/>
      <c r="K160" s="79"/>
      <c r="L160" s="79" t="s">
        <v>175</v>
      </c>
      <c r="M160" s="79"/>
    </row>
    <row r="161" spans="1:13" s="251" customFormat="1" ht="15.75" hidden="1" x14ac:dyDescent="0.25">
      <c r="A161" s="9" t="s">
        <v>257</v>
      </c>
      <c r="B161" s="9" t="s">
        <v>172</v>
      </c>
      <c r="C161" s="79" t="str">
        <f t="shared" si="3"/>
        <v>5.2.3.</v>
      </c>
      <c r="D161" s="257"/>
      <c r="E161" s="254"/>
      <c r="F161" s="79" t="s">
        <v>174</v>
      </c>
      <c r="G161" s="79" t="s">
        <v>174</v>
      </c>
      <c r="H161" s="79"/>
      <c r="I161" s="79"/>
      <c r="J161" s="79"/>
      <c r="K161" s="79"/>
      <c r="L161" s="79" t="s">
        <v>175</v>
      </c>
      <c r="M161" s="79"/>
    </row>
    <row r="162" spans="1:13" s="251" customFormat="1" ht="15.75" hidden="1" x14ac:dyDescent="0.25">
      <c r="A162" s="9" t="s">
        <v>258</v>
      </c>
      <c r="B162" s="9" t="s">
        <v>274</v>
      </c>
      <c r="C162" s="79" t="str">
        <f t="shared" si="3"/>
        <v>5.6.1.</v>
      </c>
      <c r="D162" s="257"/>
      <c r="E162" s="254"/>
      <c r="F162" s="79" t="s">
        <v>175</v>
      </c>
      <c r="G162" s="79" t="s">
        <v>175</v>
      </c>
      <c r="H162" s="79"/>
      <c r="I162" s="79"/>
      <c r="J162" s="79"/>
      <c r="K162" s="79"/>
      <c r="L162" s="79" t="s">
        <v>175</v>
      </c>
      <c r="M162" s="79"/>
    </row>
    <row r="163" spans="1:13" s="251" customFormat="1" ht="15.75" hidden="1" x14ac:dyDescent="0.25">
      <c r="A163" s="9" t="s">
        <v>259</v>
      </c>
      <c r="B163" s="9" t="s">
        <v>173</v>
      </c>
      <c r="C163" s="79" t="str">
        <f t="shared" si="3"/>
        <v>5.7.7.</v>
      </c>
      <c r="D163" s="257"/>
      <c r="E163" s="254"/>
      <c r="F163" s="79" t="s">
        <v>174</v>
      </c>
      <c r="G163" s="79" t="s">
        <v>174</v>
      </c>
      <c r="H163" s="79"/>
      <c r="I163" s="79"/>
      <c r="J163" s="79"/>
      <c r="K163" s="79"/>
      <c r="L163" s="79" t="s">
        <v>175</v>
      </c>
      <c r="M163" s="79"/>
    </row>
    <row r="164" spans="1:13" s="251" customFormat="1" ht="15.75" hidden="1" x14ac:dyDescent="0.25">
      <c r="A164" s="9" t="s">
        <v>260</v>
      </c>
      <c r="B164" s="9" t="s">
        <v>275</v>
      </c>
      <c r="C164" s="79" t="str">
        <f t="shared" si="3"/>
        <v>5.8.4.</v>
      </c>
      <c r="D164" s="257"/>
      <c r="E164" s="254"/>
      <c r="F164" s="79" t="s">
        <v>174</v>
      </c>
      <c r="G164" s="79" t="s">
        <v>174</v>
      </c>
      <c r="H164" s="79"/>
      <c r="I164" s="79"/>
      <c r="J164" s="79"/>
      <c r="K164" s="79"/>
      <c r="L164" s="79" t="s">
        <v>175</v>
      </c>
      <c r="M164" s="79"/>
    </row>
    <row r="165" spans="1:13" s="251" customFormat="1" ht="15.75" hidden="1" x14ac:dyDescent="0.25">
      <c r="A165" s="9" t="s">
        <v>261</v>
      </c>
      <c r="B165" s="9" t="s">
        <v>276</v>
      </c>
      <c r="C165" s="79" t="str">
        <f t="shared" si="3"/>
        <v>5.8.7.</v>
      </c>
      <c r="D165" s="257"/>
      <c r="E165" s="254"/>
      <c r="F165" s="79" t="s">
        <v>174</v>
      </c>
      <c r="G165" s="79" t="s">
        <v>174</v>
      </c>
      <c r="H165" s="79"/>
      <c r="I165" s="79"/>
      <c r="J165" s="79"/>
      <c r="K165" s="79"/>
      <c r="L165" s="79" t="s">
        <v>175</v>
      </c>
      <c r="M165" s="79"/>
    </row>
    <row r="166" spans="1:13" s="251" customFormat="1" hidden="1" x14ac:dyDescent="0.25">
      <c r="A166" s="254"/>
      <c r="C166" s="258"/>
      <c r="D166" s="257"/>
      <c r="E166" s="254"/>
    </row>
    <row r="167" spans="1:13" s="251" customFormat="1" hidden="1" x14ac:dyDescent="0.25">
      <c r="A167" s="254"/>
      <c r="C167" s="258"/>
      <c r="D167" s="257"/>
      <c r="E167" s="254"/>
    </row>
    <row r="168" spans="1:13" s="251" customFormat="1" hidden="1" x14ac:dyDescent="0.25">
      <c r="A168" s="254"/>
      <c r="C168" s="258"/>
      <c r="D168" s="257"/>
      <c r="E168" s="254"/>
    </row>
    <row r="169" spans="1:13" s="251" customFormat="1" hidden="1" x14ac:dyDescent="0.25">
      <c r="A169" s="254"/>
      <c r="C169" s="258"/>
      <c r="D169" s="257"/>
      <c r="E169" s="254"/>
    </row>
    <row r="170" spans="1:13" s="251" customFormat="1" x14ac:dyDescent="0.25">
      <c r="A170" s="254"/>
      <c r="C170" s="258"/>
      <c r="D170" s="257"/>
      <c r="E170" s="254"/>
    </row>
    <row r="171" spans="1:13" s="251" customFormat="1" x14ac:dyDescent="0.25">
      <c r="A171" s="254"/>
      <c r="C171" s="258"/>
      <c r="D171" s="257"/>
      <c r="E171" s="254"/>
    </row>
    <row r="172" spans="1:13" s="251" customFormat="1" x14ac:dyDescent="0.25">
      <c r="A172" s="254"/>
      <c r="C172" s="258"/>
      <c r="D172" s="257"/>
      <c r="E172" s="254"/>
    </row>
    <row r="173" spans="1:13" s="251" customFormat="1" x14ac:dyDescent="0.25">
      <c r="A173" s="254"/>
      <c r="C173" s="258"/>
      <c r="D173" s="257"/>
      <c r="E173" s="254"/>
    </row>
    <row r="174" spans="1:13" s="251" customFormat="1" x14ac:dyDescent="0.25">
      <c r="A174" s="254"/>
      <c r="C174" s="258"/>
      <c r="D174" s="257"/>
      <c r="E174" s="254"/>
    </row>
    <row r="175" spans="1:13" s="251" customFormat="1" x14ac:dyDescent="0.25">
      <c r="A175" s="254"/>
      <c r="C175" s="258"/>
      <c r="D175" s="257"/>
      <c r="E175" s="254"/>
    </row>
    <row r="176" spans="1:13" s="251" customFormat="1" x14ac:dyDescent="0.25">
      <c r="A176" s="254"/>
      <c r="C176" s="258"/>
      <c r="D176" s="257"/>
      <c r="E176" s="254"/>
    </row>
    <row r="177" spans="1:31" s="251" customFormat="1" x14ac:dyDescent="0.25">
      <c r="A177" s="254"/>
      <c r="C177" s="258"/>
      <c r="D177" s="257"/>
      <c r="E177" s="254"/>
    </row>
    <row r="178" spans="1:31" s="251" customFormat="1" x14ac:dyDescent="0.25">
      <c r="A178" s="254"/>
      <c r="C178" s="258"/>
      <c r="D178" s="257"/>
      <c r="E178" s="254"/>
    </row>
    <row r="179" spans="1:31" s="251" customFormat="1" x14ac:dyDescent="0.25">
      <c r="A179" s="254"/>
      <c r="C179" s="258"/>
      <c r="D179" s="257"/>
      <c r="E179" s="254"/>
    </row>
    <row r="180" spans="1:31" s="251" customFormat="1" x14ac:dyDescent="0.25">
      <c r="A180" s="254"/>
      <c r="C180" s="258"/>
      <c r="D180" s="257"/>
      <c r="E180" s="254"/>
    </row>
    <row r="181" spans="1:31" s="251" customFormat="1" x14ac:dyDescent="0.25">
      <c r="A181" s="259"/>
      <c r="C181" s="258"/>
      <c r="D181" s="257"/>
      <c r="E181" s="259"/>
    </row>
    <row r="182" spans="1:31" s="251" customFormat="1" x14ac:dyDescent="0.25">
      <c r="A182" s="79"/>
      <c r="B182" s="79"/>
      <c r="C182" s="79"/>
      <c r="D182" s="79"/>
      <c r="E182" s="79"/>
      <c r="F182" s="79"/>
      <c r="G182" s="79"/>
      <c r="H182" s="79"/>
      <c r="I182" s="79"/>
      <c r="J182" s="79"/>
      <c r="K182" s="79"/>
      <c r="L182" s="79"/>
      <c r="M182" s="79"/>
      <c r="N182" s="79"/>
      <c r="AE182" s="79"/>
    </row>
  </sheetData>
  <sheetProtection password="CA50" sheet="1" objects="1" scenarios="1"/>
  <mergeCells count="116">
    <mergeCell ref="P88:P89"/>
    <mergeCell ref="A95:L95"/>
    <mergeCell ref="A99:L99"/>
    <mergeCell ref="A103:L103"/>
    <mergeCell ref="A107:L107"/>
    <mergeCell ref="G46:N46"/>
    <mergeCell ref="A111:L111"/>
    <mergeCell ref="G86:N86"/>
    <mergeCell ref="M77:N77"/>
    <mergeCell ref="L85:N85"/>
    <mergeCell ref="A77:L77"/>
    <mergeCell ref="A78:L78"/>
    <mergeCell ref="M78:N78"/>
    <mergeCell ref="A79:L79"/>
    <mergeCell ref="A74:L74"/>
    <mergeCell ref="A75:L75"/>
    <mergeCell ref="A71:L71"/>
    <mergeCell ref="M69:N69"/>
    <mergeCell ref="M70:N76"/>
    <mergeCell ref="P62:P66"/>
    <mergeCell ref="A62:I62"/>
    <mergeCell ref="A63:I63"/>
    <mergeCell ref="A64:I64"/>
    <mergeCell ref="A65:I65"/>
    <mergeCell ref="G49:N49"/>
    <mergeCell ref="A51:E51"/>
    <mergeCell ref="F51:N51"/>
    <mergeCell ref="E54:N54"/>
    <mergeCell ref="A61:I61"/>
    <mergeCell ref="E55:F55"/>
    <mergeCell ref="G55:L55"/>
    <mergeCell ref="A37:A38"/>
    <mergeCell ref="B37:E37"/>
    <mergeCell ref="G37:J38"/>
    <mergeCell ref="A41:N41"/>
    <mergeCell ref="F39:N39"/>
    <mergeCell ref="A39:E39"/>
    <mergeCell ref="F37:F38"/>
    <mergeCell ref="D83:E83"/>
    <mergeCell ref="L58:N58"/>
    <mergeCell ref="I59:N59"/>
    <mergeCell ref="M55:N55"/>
    <mergeCell ref="C57:N57"/>
    <mergeCell ref="G47:N47"/>
    <mergeCell ref="G48:N48"/>
    <mergeCell ref="G42:N44"/>
    <mergeCell ref="G45:N45"/>
    <mergeCell ref="B46:F46"/>
    <mergeCell ref="B47:F47"/>
    <mergeCell ref="B48:F48"/>
    <mergeCell ref="B49:F49"/>
    <mergeCell ref="A50:N50"/>
    <mergeCell ref="B42:F44"/>
    <mergeCell ref="A42:A44"/>
    <mergeCell ref="B45:F45"/>
    <mergeCell ref="A66:I66"/>
    <mergeCell ref="A76:L76"/>
    <mergeCell ref="A67:N67"/>
    <mergeCell ref="A69:L69"/>
    <mergeCell ref="A70:L70"/>
    <mergeCell ref="A72:L72"/>
    <mergeCell ref="A73:L73"/>
    <mergeCell ref="A8:L8"/>
    <mergeCell ref="A13:B13"/>
    <mergeCell ref="A14:B14"/>
    <mergeCell ref="A15:B15"/>
    <mergeCell ref="J19:K19"/>
    <mergeCell ref="A16:B16"/>
    <mergeCell ref="C13:N13"/>
    <mergeCell ref="C14:N14"/>
    <mergeCell ref="A26:N26"/>
    <mergeCell ref="C15:N15"/>
    <mergeCell ref="I16:N16"/>
    <mergeCell ref="E17:N17"/>
    <mergeCell ref="E18:N18"/>
    <mergeCell ref="D21:N21"/>
    <mergeCell ref="F29:F30"/>
    <mergeCell ref="G29:J30"/>
    <mergeCell ref="B31:E31"/>
    <mergeCell ref="G31:J32"/>
    <mergeCell ref="F31:F32"/>
    <mergeCell ref="C20:N20"/>
    <mergeCell ref="A27:N27"/>
    <mergeCell ref="F23:H23"/>
    <mergeCell ref="D24:N24"/>
    <mergeCell ref="L23:N23"/>
    <mergeCell ref="G28:J28"/>
    <mergeCell ref="K28:L28"/>
    <mergeCell ref="M28:N28"/>
    <mergeCell ref="K29:L30"/>
    <mergeCell ref="B32:E32"/>
    <mergeCell ref="M29:N30"/>
    <mergeCell ref="B28:E28"/>
    <mergeCell ref="B29:E29"/>
    <mergeCell ref="B30:E30"/>
    <mergeCell ref="A29:A30"/>
    <mergeCell ref="A33:A34"/>
    <mergeCell ref="K35:L36"/>
    <mergeCell ref="B34:E34"/>
    <mergeCell ref="B36:E36"/>
    <mergeCell ref="B38:E38"/>
    <mergeCell ref="K37:L38"/>
    <mergeCell ref="M31:N32"/>
    <mergeCell ref="M33:N34"/>
    <mergeCell ref="M35:N36"/>
    <mergeCell ref="M37:N38"/>
    <mergeCell ref="K31:L32"/>
    <mergeCell ref="K33:L34"/>
    <mergeCell ref="B33:E33"/>
    <mergeCell ref="G33:J34"/>
    <mergeCell ref="F33:F34"/>
    <mergeCell ref="A31:A32"/>
    <mergeCell ref="B35:E35"/>
    <mergeCell ref="G35:J36"/>
    <mergeCell ref="F35:F36"/>
    <mergeCell ref="A35:A36"/>
  </mergeCells>
  <dataValidations count="14">
    <dataValidation type="list" allowBlank="1" showInputMessage="1" showErrorMessage="1" sqref="F81">
      <formula1>$AC$9:$AC$10</formula1>
    </dataValidation>
    <dataValidation type="list" allowBlank="1" showInputMessage="1" showErrorMessage="1" sqref="WVV983116:WVV983120 JJ62:JJ66 TF62:TF66 ADB62:ADB66 AMX62:AMX66 AWT62:AWT66 BGP62:BGP66 BQL62:BQL66 CAH62:CAH66 CKD62:CKD66 CTZ62:CTZ66 DDV62:DDV66 DNR62:DNR66 DXN62:DXN66 EHJ62:EHJ66 ERF62:ERF66 FBB62:FBB66 FKX62:FKX66 FUT62:FUT66 GEP62:GEP66 GOL62:GOL66 GYH62:GYH66 HID62:HID66 HRZ62:HRZ66 IBV62:IBV66 ILR62:ILR66 IVN62:IVN66 JFJ62:JFJ66 JPF62:JPF66 JZB62:JZB66 KIX62:KIX66 KST62:KST66 LCP62:LCP66 LML62:LML66 LWH62:LWH66 MGD62:MGD66 MPZ62:MPZ66 MZV62:MZV66 NJR62:NJR66 NTN62:NTN66 ODJ62:ODJ66 ONF62:ONF66 OXB62:OXB66 PGX62:PGX66 PQT62:PQT66 QAP62:QAP66 QKL62:QKL66 QUH62:QUH66 RED62:RED66 RNZ62:RNZ66 RXV62:RXV66 SHR62:SHR66 SRN62:SRN66 TBJ62:TBJ66 TLF62:TLF66 TVB62:TVB66 UEX62:UEX66 UOT62:UOT66 UYP62:UYP66 VIL62:VIL66 VSH62:VSH66 WCD62:WCD66 WLZ62:WLZ66 WVV62:WVV66 N65612:N65616 JJ65612:JJ65616 TF65612:TF65616 ADB65612:ADB65616 AMX65612:AMX65616 AWT65612:AWT65616 BGP65612:BGP65616 BQL65612:BQL65616 CAH65612:CAH65616 CKD65612:CKD65616 CTZ65612:CTZ65616 DDV65612:DDV65616 DNR65612:DNR65616 DXN65612:DXN65616 EHJ65612:EHJ65616 ERF65612:ERF65616 FBB65612:FBB65616 FKX65612:FKX65616 FUT65612:FUT65616 GEP65612:GEP65616 GOL65612:GOL65616 GYH65612:GYH65616 HID65612:HID65616 HRZ65612:HRZ65616 IBV65612:IBV65616 ILR65612:ILR65616 IVN65612:IVN65616 JFJ65612:JFJ65616 JPF65612:JPF65616 JZB65612:JZB65616 KIX65612:KIX65616 KST65612:KST65616 LCP65612:LCP65616 LML65612:LML65616 LWH65612:LWH65616 MGD65612:MGD65616 MPZ65612:MPZ65616 MZV65612:MZV65616 NJR65612:NJR65616 NTN65612:NTN65616 ODJ65612:ODJ65616 ONF65612:ONF65616 OXB65612:OXB65616 PGX65612:PGX65616 PQT65612:PQT65616 QAP65612:QAP65616 QKL65612:QKL65616 QUH65612:QUH65616 RED65612:RED65616 RNZ65612:RNZ65616 RXV65612:RXV65616 SHR65612:SHR65616 SRN65612:SRN65616 TBJ65612:TBJ65616 TLF65612:TLF65616 TVB65612:TVB65616 UEX65612:UEX65616 UOT65612:UOT65616 UYP65612:UYP65616 VIL65612:VIL65616 VSH65612:VSH65616 WCD65612:WCD65616 WLZ65612:WLZ65616 WVV65612:WVV65616 N131148:N131152 JJ131148:JJ131152 TF131148:TF131152 ADB131148:ADB131152 AMX131148:AMX131152 AWT131148:AWT131152 BGP131148:BGP131152 BQL131148:BQL131152 CAH131148:CAH131152 CKD131148:CKD131152 CTZ131148:CTZ131152 DDV131148:DDV131152 DNR131148:DNR131152 DXN131148:DXN131152 EHJ131148:EHJ131152 ERF131148:ERF131152 FBB131148:FBB131152 FKX131148:FKX131152 FUT131148:FUT131152 GEP131148:GEP131152 GOL131148:GOL131152 GYH131148:GYH131152 HID131148:HID131152 HRZ131148:HRZ131152 IBV131148:IBV131152 ILR131148:ILR131152 IVN131148:IVN131152 JFJ131148:JFJ131152 JPF131148:JPF131152 JZB131148:JZB131152 KIX131148:KIX131152 KST131148:KST131152 LCP131148:LCP131152 LML131148:LML131152 LWH131148:LWH131152 MGD131148:MGD131152 MPZ131148:MPZ131152 MZV131148:MZV131152 NJR131148:NJR131152 NTN131148:NTN131152 ODJ131148:ODJ131152 ONF131148:ONF131152 OXB131148:OXB131152 PGX131148:PGX131152 PQT131148:PQT131152 QAP131148:QAP131152 QKL131148:QKL131152 QUH131148:QUH131152 RED131148:RED131152 RNZ131148:RNZ131152 RXV131148:RXV131152 SHR131148:SHR131152 SRN131148:SRN131152 TBJ131148:TBJ131152 TLF131148:TLF131152 TVB131148:TVB131152 UEX131148:UEX131152 UOT131148:UOT131152 UYP131148:UYP131152 VIL131148:VIL131152 VSH131148:VSH131152 WCD131148:WCD131152 WLZ131148:WLZ131152 WVV131148:WVV131152 N196684:N196688 JJ196684:JJ196688 TF196684:TF196688 ADB196684:ADB196688 AMX196684:AMX196688 AWT196684:AWT196688 BGP196684:BGP196688 BQL196684:BQL196688 CAH196684:CAH196688 CKD196684:CKD196688 CTZ196684:CTZ196688 DDV196684:DDV196688 DNR196684:DNR196688 DXN196684:DXN196688 EHJ196684:EHJ196688 ERF196684:ERF196688 FBB196684:FBB196688 FKX196684:FKX196688 FUT196684:FUT196688 GEP196684:GEP196688 GOL196684:GOL196688 GYH196684:GYH196688 HID196684:HID196688 HRZ196684:HRZ196688 IBV196684:IBV196688 ILR196684:ILR196688 IVN196684:IVN196688 JFJ196684:JFJ196688 JPF196684:JPF196688 JZB196684:JZB196688 KIX196684:KIX196688 KST196684:KST196688 LCP196684:LCP196688 LML196684:LML196688 LWH196684:LWH196688 MGD196684:MGD196688 MPZ196684:MPZ196688 MZV196684:MZV196688 NJR196684:NJR196688 NTN196684:NTN196688 ODJ196684:ODJ196688 ONF196684:ONF196688 OXB196684:OXB196688 PGX196684:PGX196688 PQT196684:PQT196688 QAP196684:QAP196688 QKL196684:QKL196688 QUH196684:QUH196688 RED196684:RED196688 RNZ196684:RNZ196688 RXV196684:RXV196688 SHR196684:SHR196688 SRN196684:SRN196688 TBJ196684:TBJ196688 TLF196684:TLF196688 TVB196684:TVB196688 UEX196684:UEX196688 UOT196684:UOT196688 UYP196684:UYP196688 VIL196684:VIL196688 VSH196684:VSH196688 WCD196684:WCD196688 WLZ196684:WLZ196688 WVV196684:WVV196688 N262220:N262224 JJ262220:JJ262224 TF262220:TF262224 ADB262220:ADB262224 AMX262220:AMX262224 AWT262220:AWT262224 BGP262220:BGP262224 BQL262220:BQL262224 CAH262220:CAH262224 CKD262220:CKD262224 CTZ262220:CTZ262224 DDV262220:DDV262224 DNR262220:DNR262224 DXN262220:DXN262224 EHJ262220:EHJ262224 ERF262220:ERF262224 FBB262220:FBB262224 FKX262220:FKX262224 FUT262220:FUT262224 GEP262220:GEP262224 GOL262220:GOL262224 GYH262220:GYH262224 HID262220:HID262224 HRZ262220:HRZ262224 IBV262220:IBV262224 ILR262220:ILR262224 IVN262220:IVN262224 JFJ262220:JFJ262224 JPF262220:JPF262224 JZB262220:JZB262224 KIX262220:KIX262224 KST262220:KST262224 LCP262220:LCP262224 LML262220:LML262224 LWH262220:LWH262224 MGD262220:MGD262224 MPZ262220:MPZ262224 MZV262220:MZV262224 NJR262220:NJR262224 NTN262220:NTN262224 ODJ262220:ODJ262224 ONF262220:ONF262224 OXB262220:OXB262224 PGX262220:PGX262224 PQT262220:PQT262224 QAP262220:QAP262224 QKL262220:QKL262224 QUH262220:QUH262224 RED262220:RED262224 RNZ262220:RNZ262224 RXV262220:RXV262224 SHR262220:SHR262224 SRN262220:SRN262224 TBJ262220:TBJ262224 TLF262220:TLF262224 TVB262220:TVB262224 UEX262220:UEX262224 UOT262220:UOT262224 UYP262220:UYP262224 VIL262220:VIL262224 VSH262220:VSH262224 WCD262220:WCD262224 WLZ262220:WLZ262224 WVV262220:WVV262224 N327756:N327760 JJ327756:JJ327760 TF327756:TF327760 ADB327756:ADB327760 AMX327756:AMX327760 AWT327756:AWT327760 BGP327756:BGP327760 BQL327756:BQL327760 CAH327756:CAH327760 CKD327756:CKD327760 CTZ327756:CTZ327760 DDV327756:DDV327760 DNR327756:DNR327760 DXN327756:DXN327760 EHJ327756:EHJ327760 ERF327756:ERF327760 FBB327756:FBB327760 FKX327756:FKX327760 FUT327756:FUT327760 GEP327756:GEP327760 GOL327756:GOL327760 GYH327756:GYH327760 HID327756:HID327760 HRZ327756:HRZ327760 IBV327756:IBV327760 ILR327756:ILR327760 IVN327756:IVN327760 JFJ327756:JFJ327760 JPF327756:JPF327760 JZB327756:JZB327760 KIX327756:KIX327760 KST327756:KST327760 LCP327756:LCP327760 LML327756:LML327760 LWH327756:LWH327760 MGD327756:MGD327760 MPZ327756:MPZ327760 MZV327756:MZV327760 NJR327756:NJR327760 NTN327756:NTN327760 ODJ327756:ODJ327760 ONF327756:ONF327760 OXB327756:OXB327760 PGX327756:PGX327760 PQT327756:PQT327760 QAP327756:QAP327760 QKL327756:QKL327760 QUH327756:QUH327760 RED327756:RED327760 RNZ327756:RNZ327760 RXV327756:RXV327760 SHR327756:SHR327760 SRN327756:SRN327760 TBJ327756:TBJ327760 TLF327756:TLF327760 TVB327756:TVB327760 UEX327756:UEX327760 UOT327756:UOT327760 UYP327756:UYP327760 VIL327756:VIL327760 VSH327756:VSH327760 WCD327756:WCD327760 WLZ327756:WLZ327760 WVV327756:WVV327760 N393292:N393296 JJ393292:JJ393296 TF393292:TF393296 ADB393292:ADB393296 AMX393292:AMX393296 AWT393292:AWT393296 BGP393292:BGP393296 BQL393292:BQL393296 CAH393292:CAH393296 CKD393292:CKD393296 CTZ393292:CTZ393296 DDV393292:DDV393296 DNR393292:DNR393296 DXN393292:DXN393296 EHJ393292:EHJ393296 ERF393292:ERF393296 FBB393292:FBB393296 FKX393292:FKX393296 FUT393292:FUT393296 GEP393292:GEP393296 GOL393292:GOL393296 GYH393292:GYH393296 HID393292:HID393296 HRZ393292:HRZ393296 IBV393292:IBV393296 ILR393292:ILR393296 IVN393292:IVN393296 JFJ393292:JFJ393296 JPF393292:JPF393296 JZB393292:JZB393296 KIX393292:KIX393296 KST393292:KST393296 LCP393292:LCP393296 LML393292:LML393296 LWH393292:LWH393296 MGD393292:MGD393296 MPZ393292:MPZ393296 MZV393292:MZV393296 NJR393292:NJR393296 NTN393292:NTN393296 ODJ393292:ODJ393296 ONF393292:ONF393296 OXB393292:OXB393296 PGX393292:PGX393296 PQT393292:PQT393296 QAP393292:QAP393296 QKL393292:QKL393296 QUH393292:QUH393296 RED393292:RED393296 RNZ393292:RNZ393296 RXV393292:RXV393296 SHR393292:SHR393296 SRN393292:SRN393296 TBJ393292:TBJ393296 TLF393292:TLF393296 TVB393292:TVB393296 UEX393292:UEX393296 UOT393292:UOT393296 UYP393292:UYP393296 VIL393292:VIL393296 VSH393292:VSH393296 WCD393292:WCD393296 WLZ393292:WLZ393296 WVV393292:WVV393296 N458828:N458832 JJ458828:JJ458832 TF458828:TF458832 ADB458828:ADB458832 AMX458828:AMX458832 AWT458828:AWT458832 BGP458828:BGP458832 BQL458828:BQL458832 CAH458828:CAH458832 CKD458828:CKD458832 CTZ458828:CTZ458832 DDV458828:DDV458832 DNR458828:DNR458832 DXN458828:DXN458832 EHJ458828:EHJ458832 ERF458828:ERF458832 FBB458828:FBB458832 FKX458828:FKX458832 FUT458828:FUT458832 GEP458828:GEP458832 GOL458828:GOL458832 GYH458828:GYH458832 HID458828:HID458832 HRZ458828:HRZ458832 IBV458828:IBV458832 ILR458828:ILR458832 IVN458828:IVN458832 JFJ458828:JFJ458832 JPF458828:JPF458832 JZB458828:JZB458832 KIX458828:KIX458832 KST458828:KST458832 LCP458828:LCP458832 LML458828:LML458832 LWH458828:LWH458832 MGD458828:MGD458832 MPZ458828:MPZ458832 MZV458828:MZV458832 NJR458828:NJR458832 NTN458828:NTN458832 ODJ458828:ODJ458832 ONF458828:ONF458832 OXB458828:OXB458832 PGX458828:PGX458832 PQT458828:PQT458832 QAP458828:QAP458832 QKL458828:QKL458832 QUH458828:QUH458832 RED458828:RED458832 RNZ458828:RNZ458832 RXV458828:RXV458832 SHR458828:SHR458832 SRN458828:SRN458832 TBJ458828:TBJ458832 TLF458828:TLF458832 TVB458828:TVB458832 UEX458828:UEX458832 UOT458828:UOT458832 UYP458828:UYP458832 VIL458828:VIL458832 VSH458828:VSH458832 WCD458828:WCD458832 WLZ458828:WLZ458832 WVV458828:WVV458832 N524364:N524368 JJ524364:JJ524368 TF524364:TF524368 ADB524364:ADB524368 AMX524364:AMX524368 AWT524364:AWT524368 BGP524364:BGP524368 BQL524364:BQL524368 CAH524364:CAH524368 CKD524364:CKD524368 CTZ524364:CTZ524368 DDV524364:DDV524368 DNR524364:DNR524368 DXN524364:DXN524368 EHJ524364:EHJ524368 ERF524364:ERF524368 FBB524364:FBB524368 FKX524364:FKX524368 FUT524364:FUT524368 GEP524364:GEP524368 GOL524364:GOL524368 GYH524364:GYH524368 HID524364:HID524368 HRZ524364:HRZ524368 IBV524364:IBV524368 ILR524364:ILR524368 IVN524364:IVN524368 JFJ524364:JFJ524368 JPF524364:JPF524368 JZB524364:JZB524368 KIX524364:KIX524368 KST524364:KST524368 LCP524364:LCP524368 LML524364:LML524368 LWH524364:LWH524368 MGD524364:MGD524368 MPZ524364:MPZ524368 MZV524364:MZV524368 NJR524364:NJR524368 NTN524364:NTN524368 ODJ524364:ODJ524368 ONF524364:ONF524368 OXB524364:OXB524368 PGX524364:PGX524368 PQT524364:PQT524368 QAP524364:QAP524368 QKL524364:QKL524368 QUH524364:QUH524368 RED524364:RED524368 RNZ524364:RNZ524368 RXV524364:RXV524368 SHR524364:SHR524368 SRN524364:SRN524368 TBJ524364:TBJ524368 TLF524364:TLF524368 TVB524364:TVB524368 UEX524364:UEX524368 UOT524364:UOT524368 UYP524364:UYP524368 VIL524364:VIL524368 VSH524364:VSH524368 WCD524364:WCD524368 WLZ524364:WLZ524368 WVV524364:WVV524368 N589900:N589904 JJ589900:JJ589904 TF589900:TF589904 ADB589900:ADB589904 AMX589900:AMX589904 AWT589900:AWT589904 BGP589900:BGP589904 BQL589900:BQL589904 CAH589900:CAH589904 CKD589900:CKD589904 CTZ589900:CTZ589904 DDV589900:DDV589904 DNR589900:DNR589904 DXN589900:DXN589904 EHJ589900:EHJ589904 ERF589900:ERF589904 FBB589900:FBB589904 FKX589900:FKX589904 FUT589900:FUT589904 GEP589900:GEP589904 GOL589900:GOL589904 GYH589900:GYH589904 HID589900:HID589904 HRZ589900:HRZ589904 IBV589900:IBV589904 ILR589900:ILR589904 IVN589900:IVN589904 JFJ589900:JFJ589904 JPF589900:JPF589904 JZB589900:JZB589904 KIX589900:KIX589904 KST589900:KST589904 LCP589900:LCP589904 LML589900:LML589904 LWH589900:LWH589904 MGD589900:MGD589904 MPZ589900:MPZ589904 MZV589900:MZV589904 NJR589900:NJR589904 NTN589900:NTN589904 ODJ589900:ODJ589904 ONF589900:ONF589904 OXB589900:OXB589904 PGX589900:PGX589904 PQT589900:PQT589904 QAP589900:QAP589904 QKL589900:QKL589904 QUH589900:QUH589904 RED589900:RED589904 RNZ589900:RNZ589904 RXV589900:RXV589904 SHR589900:SHR589904 SRN589900:SRN589904 TBJ589900:TBJ589904 TLF589900:TLF589904 TVB589900:TVB589904 UEX589900:UEX589904 UOT589900:UOT589904 UYP589900:UYP589904 VIL589900:VIL589904 VSH589900:VSH589904 WCD589900:WCD589904 WLZ589900:WLZ589904 WVV589900:WVV589904 N655436:N655440 JJ655436:JJ655440 TF655436:TF655440 ADB655436:ADB655440 AMX655436:AMX655440 AWT655436:AWT655440 BGP655436:BGP655440 BQL655436:BQL655440 CAH655436:CAH655440 CKD655436:CKD655440 CTZ655436:CTZ655440 DDV655436:DDV655440 DNR655436:DNR655440 DXN655436:DXN655440 EHJ655436:EHJ655440 ERF655436:ERF655440 FBB655436:FBB655440 FKX655436:FKX655440 FUT655436:FUT655440 GEP655436:GEP655440 GOL655436:GOL655440 GYH655436:GYH655440 HID655436:HID655440 HRZ655436:HRZ655440 IBV655436:IBV655440 ILR655436:ILR655440 IVN655436:IVN655440 JFJ655436:JFJ655440 JPF655436:JPF655440 JZB655436:JZB655440 KIX655436:KIX655440 KST655436:KST655440 LCP655436:LCP655440 LML655436:LML655440 LWH655436:LWH655440 MGD655436:MGD655440 MPZ655436:MPZ655440 MZV655436:MZV655440 NJR655436:NJR655440 NTN655436:NTN655440 ODJ655436:ODJ655440 ONF655436:ONF655440 OXB655436:OXB655440 PGX655436:PGX655440 PQT655436:PQT655440 QAP655436:QAP655440 QKL655436:QKL655440 QUH655436:QUH655440 RED655436:RED655440 RNZ655436:RNZ655440 RXV655436:RXV655440 SHR655436:SHR655440 SRN655436:SRN655440 TBJ655436:TBJ655440 TLF655436:TLF655440 TVB655436:TVB655440 UEX655436:UEX655440 UOT655436:UOT655440 UYP655436:UYP655440 VIL655436:VIL655440 VSH655436:VSH655440 WCD655436:WCD655440 WLZ655436:WLZ655440 WVV655436:WVV655440 N720972:N720976 JJ720972:JJ720976 TF720972:TF720976 ADB720972:ADB720976 AMX720972:AMX720976 AWT720972:AWT720976 BGP720972:BGP720976 BQL720972:BQL720976 CAH720972:CAH720976 CKD720972:CKD720976 CTZ720972:CTZ720976 DDV720972:DDV720976 DNR720972:DNR720976 DXN720972:DXN720976 EHJ720972:EHJ720976 ERF720972:ERF720976 FBB720972:FBB720976 FKX720972:FKX720976 FUT720972:FUT720976 GEP720972:GEP720976 GOL720972:GOL720976 GYH720972:GYH720976 HID720972:HID720976 HRZ720972:HRZ720976 IBV720972:IBV720976 ILR720972:ILR720976 IVN720972:IVN720976 JFJ720972:JFJ720976 JPF720972:JPF720976 JZB720972:JZB720976 KIX720972:KIX720976 KST720972:KST720976 LCP720972:LCP720976 LML720972:LML720976 LWH720972:LWH720976 MGD720972:MGD720976 MPZ720972:MPZ720976 MZV720972:MZV720976 NJR720972:NJR720976 NTN720972:NTN720976 ODJ720972:ODJ720976 ONF720972:ONF720976 OXB720972:OXB720976 PGX720972:PGX720976 PQT720972:PQT720976 QAP720972:QAP720976 QKL720972:QKL720976 QUH720972:QUH720976 RED720972:RED720976 RNZ720972:RNZ720976 RXV720972:RXV720976 SHR720972:SHR720976 SRN720972:SRN720976 TBJ720972:TBJ720976 TLF720972:TLF720976 TVB720972:TVB720976 UEX720972:UEX720976 UOT720972:UOT720976 UYP720972:UYP720976 VIL720972:VIL720976 VSH720972:VSH720976 WCD720972:WCD720976 WLZ720972:WLZ720976 WVV720972:WVV720976 N786508:N786512 JJ786508:JJ786512 TF786508:TF786512 ADB786508:ADB786512 AMX786508:AMX786512 AWT786508:AWT786512 BGP786508:BGP786512 BQL786508:BQL786512 CAH786508:CAH786512 CKD786508:CKD786512 CTZ786508:CTZ786512 DDV786508:DDV786512 DNR786508:DNR786512 DXN786508:DXN786512 EHJ786508:EHJ786512 ERF786508:ERF786512 FBB786508:FBB786512 FKX786508:FKX786512 FUT786508:FUT786512 GEP786508:GEP786512 GOL786508:GOL786512 GYH786508:GYH786512 HID786508:HID786512 HRZ786508:HRZ786512 IBV786508:IBV786512 ILR786508:ILR786512 IVN786508:IVN786512 JFJ786508:JFJ786512 JPF786508:JPF786512 JZB786508:JZB786512 KIX786508:KIX786512 KST786508:KST786512 LCP786508:LCP786512 LML786508:LML786512 LWH786508:LWH786512 MGD786508:MGD786512 MPZ786508:MPZ786512 MZV786508:MZV786512 NJR786508:NJR786512 NTN786508:NTN786512 ODJ786508:ODJ786512 ONF786508:ONF786512 OXB786508:OXB786512 PGX786508:PGX786512 PQT786508:PQT786512 QAP786508:QAP786512 QKL786508:QKL786512 QUH786508:QUH786512 RED786508:RED786512 RNZ786508:RNZ786512 RXV786508:RXV786512 SHR786508:SHR786512 SRN786508:SRN786512 TBJ786508:TBJ786512 TLF786508:TLF786512 TVB786508:TVB786512 UEX786508:UEX786512 UOT786508:UOT786512 UYP786508:UYP786512 VIL786508:VIL786512 VSH786508:VSH786512 WCD786508:WCD786512 WLZ786508:WLZ786512 WVV786508:WVV786512 N852044:N852048 JJ852044:JJ852048 TF852044:TF852048 ADB852044:ADB852048 AMX852044:AMX852048 AWT852044:AWT852048 BGP852044:BGP852048 BQL852044:BQL852048 CAH852044:CAH852048 CKD852044:CKD852048 CTZ852044:CTZ852048 DDV852044:DDV852048 DNR852044:DNR852048 DXN852044:DXN852048 EHJ852044:EHJ852048 ERF852044:ERF852048 FBB852044:FBB852048 FKX852044:FKX852048 FUT852044:FUT852048 GEP852044:GEP852048 GOL852044:GOL852048 GYH852044:GYH852048 HID852044:HID852048 HRZ852044:HRZ852048 IBV852044:IBV852048 ILR852044:ILR852048 IVN852044:IVN852048 JFJ852044:JFJ852048 JPF852044:JPF852048 JZB852044:JZB852048 KIX852044:KIX852048 KST852044:KST852048 LCP852044:LCP852048 LML852044:LML852048 LWH852044:LWH852048 MGD852044:MGD852048 MPZ852044:MPZ852048 MZV852044:MZV852048 NJR852044:NJR852048 NTN852044:NTN852048 ODJ852044:ODJ852048 ONF852044:ONF852048 OXB852044:OXB852048 PGX852044:PGX852048 PQT852044:PQT852048 QAP852044:QAP852048 QKL852044:QKL852048 QUH852044:QUH852048 RED852044:RED852048 RNZ852044:RNZ852048 RXV852044:RXV852048 SHR852044:SHR852048 SRN852044:SRN852048 TBJ852044:TBJ852048 TLF852044:TLF852048 TVB852044:TVB852048 UEX852044:UEX852048 UOT852044:UOT852048 UYP852044:UYP852048 VIL852044:VIL852048 VSH852044:VSH852048 WCD852044:WCD852048 WLZ852044:WLZ852048 WVV852044:WVV852048 N917580:N917584 JJ917580:JJ917584 TF917580:TF917584 ADB917580:ADB917584 AMX917580:AMX917584 AWT917580:AWT917584 BGP917580:BGP917584 BQL917580:BQL917584 CAH917580:CAH917584 CKD917580:CKD917584 CTZ917580:CTZ917584 DDV917580:DDV917584 DNR917580:DNR917584 DXN917580:DXN917584 EHJ917580:EHJ917584 ERF917580:ERF917584 FBB917580:FBB917584 FKX917580:FKX917584 FUT917580:FUT917584 GEP917580:GEP917584 GOL917580:GOL917584 GYH917580:GYH917584 HID917580:HID917584 HRZ917580:HRZ917584 IBV917580:IBV917584 ILR917580:ILR917584 IVN917580:IVN917584 JFJ917580:JFJ917584 JPF917580:JPF917584 JZB917580:JZB917584 KIX917580:KIX917584 KST917580:KST917584 LCP917580:LCP917584 LML917580:LML917584 LWH917580:LWH917584 MGD917580:MGD917584 MPZ917580:MPZ917584 MZV917580:MZV917584 NJR917580:NJR917584 NTN917580:NTN917584 ODJ917580:ODJ917584 ONF917580:ONF917584 OXB917580:OXB917584 PGX917580:PGX917584 PQT917580:PQT917584 QAP917580:QAP917584 QKL917580:QKL917584 QUH917580:QUH917584 RED917580:RED917584 RNZ917580:RNZ917584 RXV917580:RXV917584 SHR917580:SHR917584 SRN917580:SRN917584 TBJ917580:TBJ917584 TLF917580:TLF917584 TVB917580:TVB917584 UEX917580:UEX917584 UOT917580:UOT917584 UYP917580:UYP917584 VIL917580:VIL917584 VSH917580:VSH917584 WCD917580:WCD917584 WLZ917580:WLZ917584 WVV917580:WVV917584 N983116:N983120 JJ983116:JJ983120 TF983116:TF983120 ADB983116:ADB983120 AMX983116:AMX983120 AWT983116:AWT983120 BGP983116:BGP983120 BQL983116:BQL983120 CAH983116:CAH983120 CKD983116:CKD983120 CTZ983116:CTZ983120 DDV983116:DDV983120 DNR983116:DNR983120 DXN983116:DXN983120 EHJ983116:EHJ983120 ERF983116:ERF983120 FBB983116:FBB983120 FKX983116:FKX983120 FUT983116:FUT983120 GEP983116:GEP983120 GOL983116:GOL983120 GYH983116:GYH983120 HID983116:HID983120 HRZ983116:HRZ983120 IBV983116:IBV983120 ILR983116:ILR983120 IVN983116:IVN983120 JFJ983116:JFJ983120 JPF983116:JPF983120 JZB983116:JZB983120 KIX983116:KIX983120 KST983116:KST983120 LCP983116:LCP983120 LML983116:LML983120 LWH983116:LWH983120 MGD983116:MGD983120 MPZ983116:MPZ983120 MZV983116:MZV983120 NJR983116:NJR983120 NTN983116:NTN983120 ODJ983116:ODJ983120 ONF983116:ONF983120 OXB983116:OXB983120 PGX983116:PGX983120 PQT983116:PQT983120 QAP983116:QAP983120 QKL983116:QKL983120 QUH983116:QUH983120 RED983116:RED983120 RNZ983116:RNZ983120 RXV983116:RXV983120 SHR983116:SHR983120 SRN983116:SRN983120 TBJ983116:TBJ983120 TLF983116:TLF983120 TVB983116:TVB983120 UEX983116:UEX983120 UOT983116:UOT983120 UYP983116:UYP983120 VIL983116:VIL983120 VSH983116:VSH983120 WCD983116:WCD983120 WLZ983116:WLZ983120">
      <formula1>$S$9:$S$10</formula1>
    </dataValidation>
    <dataValidation type="list" allowBlank="1" showInputMessage="1" showErrorMessage="1" sqref="WVR983106:WVV983106 E54:N54 WVR54:WVV54 WLV54:WLZ54 WBZ54:WCD54 VSD54:VSH54 VIH54:VIL54 UYL54:UYP54 UOP54:UOT54 UET54:UEX54 TUX54:TVB54 TLB54:TLF54 TBF54:TBJ54 SRJ54:SRN54 SHN54:SHR54 RXR54:RXV54 RNV54:RNZ54 RDZ54:RED54 QUD54:QUH54 QKH54:QKL54 QAL54:QAP54 PQP54:PQT54 PGT54:PGX54 OWX54:OXB54 ONB54:ONF54 ODF54:ODJ54 NTJ54:NTN54 NJN54:NJR54 MZR54:MZV54 MPV54:MPZ54 MFZ54:MGD54 LWD54:LWH54 LMH54:LML54 LCL54:LCP54 KSP54:KST54 KIT54:KIX54 JYX54:JZB54 JPB54:JPF54 JFF54:JFJ54 IVJ54:IVN54 ILN54:ILR54 IBR54:IBV54 HRV54:HRZ54 HHZ54:HID54 GYD54:GYH54 GOH54:GOL54 GEL54:GEP54 FUP54:FUT54 FKT54:FKX54 FAX54:FBB54 ERB54:ERF54 EHF54:EHJ54 DXJ54:DXN54 DNN54:DNR54 DDR54:DDV54 CTV54:CTZ54 CJZ54:CKD54 CAD54:CAH54 BQH54:BQL54 BGL54:BGP54 AWP54:AWT54 AMT54:AMX54 ACX54:ADB54 TB54:TF54 JF54:JJ54 E65602:N65602 JF65602:JJ65602 TB65602:TF65602 ACX65602:ADB65602 AMT65602:AMX65602 AWP65602:AWT65602 BGL65602:BGP65602 BQH65602:BQL65602 CAD65602:CAH65602 CJZ65602:CKD65602 CTV65602:CTZ65602 DDR65602:DDV65602 DNN65602:DNR65602 DXJ65602:DXN65602 EHF65602:EHJ65602 ERB65602:ERF65602 FAX65602:FBB65602 FKT65602:FKX65602 FUP65602:FUT65602 GEL65602:GEP65602 GOH65602:GOL65602 GYD65602:GYH65602 HHZ65602:HID65602 HRV65602:HRZ65602 IBR65602:IBV65602 ILN65602:ILR65602 IVJ65602:IVN65602 JFF65602:JFJ65602 JPB65602:JPF65602 JYX65602:JZB65602 KIT65602:KIX65602 KSP65602:KST65602 LCL65602:LCP65602 LMH65602:LML65602 LWD65602:LWH65602 MFZ65602:MGD65602 MPV65602:MPZ65602 MZR65602:MZV65602 NJN65602:NJR65602 NTJ65602:NTN65602 ODF65602:ODJ65602 ONB65602:ONF65602 OWX65602:OXB65602 PGT65602:PGX65602 PQP65602:PQT65602 QAL65602:QAP65602 QKH65602:QKL65602 QUD65602:QUH65602 RDZ65602:RED65602 RNV65602:RNZ65602 RXR65602:RXV65602 SHN65602:SHR65602 SRJ65602:SRN65602 TBF65602:TBJ65602 TLB65602:TLF65602 TUX65602:TVB65602 UET65602:UEX65602 UOP65602:UOT65602 UYL65602:UYP65602 VIH65602:VIL65602 VSD65602:VSH65602 WBZ65602:WCD65602 WLV65602:WLZ65602 WVR65602:WVV65602 E131138:N131138 JF131138:JJ131138 TB131138:TF131138 ACX131138:ADB131138 AMT131138:AMX131138 AWP131138:AWT131138 BGL131138:BGP131138 BQH131138:BQL131138 CAD131138:CAH131138 CJZ131138:CKD131138 CTV131138:CTZ131138 DDR131138:DDV131138 DNN131138:DNR131138 DXJ131138:DXN131138 EHF131138:EHJ131138 ERB131138:ERF131138 FAX131138:FBB131138 FKT131138:FKX131138 FUP131138:FUT131138 GEL131138:GEP131138 GOH131138:GOL131138 GYD131138:GYH131138 HHZ131138:HID131138 HRV131138:HRZ131138 IBR131138:IBV131138 ILN131138:ILR131138 IVJ131138:IVN131138 JFF131138:JFJ131138 JPB131138:JPF131138 JYX131138:JZB131138 KIT131138:KIX131138 KSP131138:KST131138 LCL131138:LCP131138 LMH131138:LML131138 LWD131138:LWH131138 MFZ131138:MGD131138 MPV131138:MPZ131138 MZR131138:MZV131138 NJN131138:NJR131138 NTJ131138:NTN131138 ODF131138:ODJ131138 ONB131138:ONF131138 OWX131138:OXB131138 PGT131138:PGX131138 PQP131138:PQT131138 QAL131138:QAP131138 QKH131138:QKL131138 QUD131138:QUH131138 RDZ131138:RED131138 RNV131138:RNZ131138 RXR131138:RXV131138 SHN131138:SHR131138 SRJ131138:SRN131138 TBF131138:TBJ131138 TLB131138:TLF131138 TUX131138:TVB131138 UET131138:UEX131138 UOP131138:UOT131138 UYL131138:UYP131138 VIH131138:VIL131138 VSD131138:VSH131138 WBZ131138:WCD131138 WLV131138:WLZ131138 WVR131138:WVV131138 E196674:N196674 JF196674:JJ196674 TB196674:TF196674 ACX196674:ADB196674 AMT196674:AMX196674 AWP196674:AWT196674 BGL196674:BGP196674 BQH196674:BQL196674 CAD196674:CAH196674 CJZ196674:CKD196674 CTV196674:CTZ196674 DDR196674:DDV196674 DNN196674:DNR196674 DXJ196674:DXN196674 EHF196674:EHJ196674 ERB196674:ERF196674 FAX196674:FBB196674 FKT196674:FKX196674 FUP196674:FUT196674 GEL196674:GEP196674 GOH196674:GOL196674 GYD196674:GYH196674 HHZ196674:HID196674 HRV196674:HRZ196674 IBR196674:IBV196674 ILN196674:ILR196674 IVJ196674:IVN196674 JFF196674:JFJ196674 JPB196674:JPF196674 JYX196674:JZB196674 KIT196674:KIX196674 KSP196674:KST196674 LCL196674:LCP196674 LMH196674:LML196674 LWD196674:LWH196674 MFZ196674:MGD196674 MPV196674:MPZ196674 MZR196674:MZV196674 NJN196674:NJR196674 NTJ196674:NTN196674 ODF196674:ODJ196674 ONB196674:ONF196674 OWX196674:OXB196674 PGT196674:PGX196674 PQP196674:PQT196674 QAL196674:QAP196674 QKH196674:QKL196674 QUD196674:QUH196674 RDZ196674:RED196674 RNV196674:RNZ196674 RXR196674:RXV196674 SHN196674:SHR196674 SRJ196674:SRN196674 TBF196674:TBJ196674 TLB196674:TLF196674 TUX196674:TVB196674 UET196674:UEX196674 UOP196674:UOT196674 UYL196674:UYP196674 VIH196674:VIL196674 VSD196674:VSH196674 WBZ196674:WCD196674 WLV196674:WLZ196674 WVR196674:WVV196674 E262210:N262210 JF262210:JJ262210 TB262210:TF262210 ACX262210:ADB262210 AMT262210:AMX262210 AWP262210:AWT262210 BGL262210:BGP262210 BQH262210:BQL262210 CAD262210:CAH262210 CJZ262210:CKD262210 CTV262210:CTZ262210 DDR262210:DDV262210 DNN262210:DNR262210 DXJ262210:DXN262210 EHF262210:EHJ262210 ERB262210:ERF262210 FAX262210:FBB262210 FKT262210:FKX262210 FUP262210:FUT262210 GEL262210:GEP262210 GOH262210:GOL262210 GYD262210:GYH262210 HHZ262210:HID262210 HRV262210:HRZ262210 IBR262210:IBV262210 ILN262210:ILR262210 IVJ262210:IVN262210 JFF262210:JFJ262210 JPB262210:JPF262210 JYX262210:JZB262210 KIT262210:KIX262210 KSP262210:KST262210 LCL262210:LCP262210 LMH262210:LML262210 LWD262210:LWH262210 MFZ262210:MGD262210 MPV262210:MPZ262210 MZR262210:MZV262210 NJN262210:NJR262210 NTJ262210:NTN262210 ODF262210:ODJ262210 ONB262210:ONF262210 OWX262210:OXB262210 PGT262210:PGX262210 PQP262210:PQT262210 QAL262210:QAP262210 QKH262210:QKL262210 QUD262210:QUH262210 RDZ262210:RED262210 RNV262210:RNZ262210 RXR262210:RXV262210 SHN262210:SHR262210 SRJ262210:SRN262210 TBF262210:TBJ262210 TLB262210:TLF262210 TUX262210:TVB262210 UET262210:UEX262210 UOP262210:UOT262210 UYL262210:UYP262210 VIH262210:VIL262210 VSD262210:VSH262210 WBZ262210:WCD262210 WLV262210:WLZ262210 WVR262210:WVV262210 E327746:N327746 JF327746:JJ327746 TB327746:TF327746 ACX327746:ADB327746 AMT327746:AMX327746 AWP327746:AWT327746 BGL327746:BGP327746 BQH327746:BQL327746 CAD327746:CAH327746 CJZ327746:CKD327746 CTV327746:CTZ327746 DDR327746:DDV327746 DNN327746:DNR327746 DXJ327746:DXN327746 EHF327746:EHJ327746 ERB327746:ERF327746 FAX327746:FBB327746 FKT327746:FKX327746 FUP327746:FUT327746 GEL327746:GEP327746 GOH327746:GOL327746 GYD327746:GYH327746 HHZ327746:HID327746 HRV327746:HRZ327746 IBR327746:IBV327746 ILN327746:ILR327746 IVJ327746:IVN327746 JFF327746:JFJ327746 JPB327746:JPF327746 JYX327746:JZB327746 KIT327746:KIX327746 KSP327746:KST327746 LCL327746:LCP327746 LMH327746:LML327746 LWD327746:LWH327746 MFZ327746:MGD327746 MPV327746:MPZ327746 MZR327746:MZV327746 NJN327746:NJR327746 NTJ327746:NTN327746 ODF327746:ODJ327746 ONB327746:ONF327746 OWX327746:OXB327746 PGT327746:PGX327746 PQP327746:PQT327746 QAL327746:QAP327746 QKH327746:QKL327746 QUD327746:QUH327746 RDZ327746:RED327746 RNV327746:RNZ327746 RXR327746:RXV327746 SHN327746:SHR327746 SRJ327746:SRN327746 TBF327746:TBJ327746 TLB327746:TLF327746 TUX327746:TVB327746 UET327746:UEX327746 UOP327746:UOT327746 UYL327746:UYP327746 VIH327746:VIL327746 VSD327746:VSH327746 WBZ327746:WCD327746 WLV327746:WLZ327746 WVR327746:WVV327746 E393282:N393282 JF393282:JJ393282 TB393282:TF393282 ACX393282:ADB393282 AMT393282:AMX393282 AWP393282:AWT393282 BGL393282:BGP393282 BQH393282:BQL393282 CAD393282:CAH393282 CJZ393282:CKD393282 CTV393282:CTZ393282 DDR393282:DDV393282 DNN393282:DNR393282 DXJ393282:DXN393282 EHF393282:EHJ393282 ERB393282:ERF393282 FAX393282:FBB393282 FKT393282:FKX393282 FUP393282:FUT393282 GEL393282:GEP393282 GOH393282:GOL393282 GYD393282:GYH393282 HHZ393282:HID393282 HRV393282:HRZ393282 IBR393282:IBV393282 ILN393282:ILR393282 IVJ393282:IVN393282 JFF393282:JFJ393282 JPB393282:JPF393282 JYX393282:JZB393282 KIT393282:KIX393282 KSP393282:KST393282 LCL393282:LCP393282 LMH393282:LML393282 LWD393282:LWH393282 MFZ393282:MGD393282 MPV393282:MPZ393282 MZR393282:MZV393282 NJN393282:NJR393282 NTJ393282:NTN393282 ODF393282:ODJ393282 ONB393282:ONF393282 OWX393282:OXB393282 PGT393282:PGX393282 PQP393282:PQT393282 QAL393282:QAP393282 QKH393282:QKL393282 QUD393282:QUH393282 RDZ393282:RED393282 RNV393282:RNZ393282 RXR393282:RXV393282 SHN393282:SHR393282 SRJ393282:SRN393282 TBF393282:TBJ393282 TLB393282:TLF393282 TUX393282:TVB393282 UET393282:UEX393282 UOP393282:UOT393282 UYL393282:UYP393282 VIH393282:VIL393282 VSD393282:VSH393282 WBZ393282:WCD393282 WLV393282:WLZ393282 WVR393282:WVV393282 E458818:N458818 JF458818:JJ458818 TB458818:TF458818 ACX458818:ADB458818 AMT458818:AMX458818 AWP458818:AWT458818 BGL458818:BGP458818 BQH458818:BQL458818 CAD458818:CAH458818 CJZ458818:CKD458818 CTV458818:CTZ458818 DDR458818:DDV458818 DNN458818:DNR458818 DXJ458818:DXN458818 EHF458818:EHJ458818 ERB458818:ERF458818 FAX458818:FBB458818 FKT458818:FKX458818 FUP458818:FUT458818 GEL458818:GEP458818 GOH458818:GOL458818 GYD458818:GYH458818 HHZ458818:HID458818 HRV458818:HRZ458818 IBR458818:IBV458818 ILN458818:ILR458818 IVJ458818:IVN458818 JFF458818:JFJ458818 JPB458818:JPF458818 JYX458818:JZB458818 KIT458818:KIX458818 KSP458818:KST458818 LCL458818:LCP458818 LMH458818:LML458818 LWD458818:LWH458818 MFZ458818:MGD458818 MPV458818:MPZ458818 MZR458818:MZV458818 NJN458818:NJR458818 NTJ458818:NTN458818 ODF458818:ODJ458818 ONB458818:ONF458818 OWX458818:OXB458818 PGT458818:PGX458818 PQP458818:PQT458818 QAL458818:QAP458818 QKH458818:QKL458818 QUD458818:QUH458818 RDZ458818:RED458818 RNV458818:RNZ458818 RXR458818:RXV458818 SHN458818:SHR458818 SRJ458818:SRN458818 TBF458818:TBJ458818 TLB458818:TLF458818 TUX458818:TVB458818 UET458818:UEX458818 UOP458818:UOT458818 UYL458818:UYP458818 VIH458818:VIL458818 VSD458818:VSH458818 WBZ458818:WCD458818 WLV458818:WLZ458818 WVR458818:WVV458818 E524354:N524354 JF524354:JJ524354 TB524354:TF524354 ACX524354:ADB524354 AMT524354:AMX524354 AWP524354:AWT524354 BGL524354:BGP524354 BQH524354:BQL524354 CAD524354:CAH524354 CJZ524354:CKD524354 CTV524354:CTZ524354 DDR524354:DDV524354 DNN524354:DNR524354 DXJ524354:DXN524354 EHF524354:EHJ524354 ERB524354:ERF524354 FAX524354:FBB524354 FKT524354:FKX524354 FUP524354:FUT524354 GEL524354:GEP524354 GOH524354:GOL524354 GYD524354:GYH524354 HHZ524354:HID524354 HRV524354:HRZ524354 IBR524354:IBV524354 ILN524354:ILR524354 IVJ524354:IVN524354 JFF524354:JFJ524354 JPB524354:JPF524354 JYX524354:JZB524354 KIT524354:KIX524354 KSP524354:KST524354 LCL524354:LCP524354 LMH524354:LML524354 LWD524354:LWH524354 MFZ524354:MGD524354 MPV524354:MPZ524354 MZR524354:MZV524354 NJN524354:NJR524354 NTJ524354:NTN524354 ODF524354:ODJ524354 ONB524354:ONF524354 OWX524354:OXB524354 PGT524354:PGX524354 PQP524354:PQT524354 QAL524354:QAP524354 QKH524354:QKL524354 QUD524354:QUH524354 RDZ524354:RED524354 RNV524354:RNZ524354 RXR524354:RXV524354 SHN524354:SHR524354 SRJ524354:SRN524354 TBF524354:TBJ524354 TLB524354:TLF524354 TUX524354:TVB524354 UET524354:UEX524354 UOP524354:UOT524354 UYL524354:UYP524354 VIH524354:VIL524354 VSD524354:VSH524354 WBZ524354:WCD524354 WLV524354:WLZ524354 WVR524354:WVV524354 E589890:N589890 JF589890:JJ589890 TB589890:TF589890 ACX589890:ADB589890 AMT589890:AMX589890 AWP589890:AWT589890 BGL589890:BGP589890 BQH589890:BQL589890 CAD589890:CAH589890 CJZ589890:CKD589890 CTV589890:CTZ589890 DDR589890:DDV589890 DNN589890:DNR589890 DXJ589890:DXN589890 EHF589890:EHJ589890 ERB589890:ERF589890 FAX589890:FBB589890 FKT589890:FKX589890 FUP589890:FUT589890 GEL589890:GEP589890 GOH589890:GOL589890 GYD589890:GYH589890 HHZ589890:HID589890 HRV589890:HRZ589890 IBR589890:IBV589890 ILN589890:ILR589890 IVJ589890:IVN589890 JFF589890:JFJ589890 JPB589890:JPF589890 JYX589890:JZB589890 KIT589890:KIX589890 KSP589890:KST589890 LCL589890:LCP589890 LMH589890:LML589890 LWD589890:LWH589890 MFZ589890:MGD589890 MPV589890:MPZ589890 MZR589890:MZV589890 NJN589890:NJR589890 NTJ589890:NTN589890 ODF589890:ODJ589890 ONB589890:ONF589890 OWX589890:OXB589890 PGT589890:PGX589890 PQP589890:PQT589890 QAL589890:QAP589890 QKH589890:QKL589890 QUD589890:QUH589890 RDZ589890:RED589890 RNV589890:RNZ589890 RXR589890:RXV589890 SHN589890:SHR589890 SRJ589890:SRN589890 TBF589890:TBJ589890 TLB589890:TLF589890 TUX589890:TVB589890 UET589890:UEX589890 UOP589890:UOT589890 UYL589890:UYP589890 VIH589890:VIL589890 VSD589890:VSH589890 WBZ589890:WCD589890 WLV589890:WLZ589890 WVR589890:WVV589890 E655426:N655426 JF655426:JJ655426 TB655426:TF655426 ACX655426:ADB655426 AMT655426:AMX655426 AWP655426:AWT655426 BGL655426:BGP655426 BQH655426:BQL655426 CAD655426:CAH655426 CJZ655426:CKD655426 CTV655426:CTZ655426 DDR655426:DDV655426 DNN655426:DNR655426 DXJ655426:DXN655426 EHF655426:EHJ655426 ERB655426:ERF655426 FAX655426:FBB655426 FKT655426:FKX655426 FUP655426:FUT655426 GEL655426:GEP655426 GOH655426:GOL655426 GYD655426:GYH655426 HHZ655426:HID655426 HRV655426:HRZ655426 IBR655426:IBV655426 ILN655426:ILR655426 IVJ655426:IVN655426 JFF655426:JFJ655426 JPB655426:JPF655426 JYX655426:JZB655426 KIT655426:KIX655426 KSP655426:KST655426 LCL655426:LCP655426 LMH655426:LML655426 LWD655426:LWH655426 MFZ655426:MGD655426 MPV655426:MPZ655426 MZR655426:MZV655426 NJN655426:NJR655426 NTJ655426:NTN655426 ODF655426:ODJ655426 ONB655426:ONF655426 OWX655426:OXB655426 PGT655426:PGX655426 PQP655426:PQT655426 QAL655426:QAP655426 QKH655426:QKL655426 QUD655426:QUH655426 RDZ655426:RED655426 RNV655426:RNZ655426 RXR655426:RXV655426 SHN655426:SHR655426 SRJ655426:SRN655426 TBF655426:TBJ655426 TLB655426:TLF655426 TUX655426:TVB655426 UET655426:UEX655426 UOP655426:UOT655426 UYL655426:UYP655426 VIH655426:VIL655426 VSD655426:VSH655426 WBZ655426:WCD655426 WLV655426:WLZ655426 WVR655426:WVV655426 E720962:N720962 JF720962:JJ720962 TB720962:TF720962 ACX720962:ADB720962 AMT720962:AMX720962 AWP720962:AWT720962 BGL720962:BGP720962 BQH720962:BQL720962 CAD720962:CAH720962 CJZ720962:CKD720962 CTV720962:CTZ720962 DDR720962:DDV720962 DNN720962:DNR720962 DXJ720962:DXN720962 EHF720962:EHJ720962 ERB720962:ERF720962 FAX720962:FBB720962 FKT720962:FKX720962 FUP720962:FUT720962 GEL720962:GEP720962 GOH720962:GOL720962 GYD720962:GYH720962 HHZ720962:HID720962 HRV720962:HRZ720962 IBR720962:IBV720962 ILN720962:ILR720962 IVJ720962:IVN720962 JFF720962:JFJ720962 JPB720962:JPF720962 JYX720962:JZB720962 KIT720962:KIX720962 KSP720962:KST720962 LCL720962:LCP720962 LMH720962:LML720962 LWD720962:LWH720962 MFZ720962:MGD720962 MPV720962:MPZ720962 MZR720962:MZV720962 NJN720962:NJR720962 NTJ720962:NTN720962 ODF720962:ODJ720962 ONB720962:ONF720962 OWX720962:OXB720962 PGT720962:PGX720962 PQP720962:PQT720962 QAL720962:QAP720962 QKH720962:QKL720962 QUD720962:QUH720962 RDZ720962:RED720962 RNV720962:RNZ720962 RXR720962:RXV720962 SHN720962:SHR720962 SRJ720962:SRN720962 TBF720962:TBJ720962 TLB720962:TLF720962 TUX720962:TVB720962 UET720962:UEX720962 UOP720962:UOT720962 UYL720962:UYP720962 VIH720962:VIL720962 VSD720962:VSH720962 WBZ720962:WCD720962 WLV720962:WLZ720962 WVR720962:WVV720962 E786498:N786498 JF786498:JJ786498 TB786498:TF786498 ACX786498:ADB786498 AMT786498:AMX786498 AWP786498:AWT786498 BGL786498:BGP786498 BQH786498:BQL786498 CAD786498:CAH786498 CJZ786498:CKD786498 CTV786498:CTZ786498 DDR786498:DDV786498 DNN786498:DNR786498 DXJ786498:DXN786498 EHF786498:EHJ786498 ERB786498:ERF786498 FAX786498:FBB786498 FKT786498:FKX786498 FUP786498:FUT786498 GEL786498:GEP786498 GOH786498:GOL786498 GYD786498:GYH786498 HHZ786498:HID786498 HRV786498:HRZ786498 IBR786498:IBV786498 ILN786498:ILR786498 IVJ786498:IVN786498 JFF786498:JFJ786498 JPB786498:JPF786498 JYX786498:JZB786498 KIT786498:KIX786498 KSP786498:KST786498 LCL786498:LCP786498 LMH786498:LML786498 LWD786498:LWH786498 MFZ786498:MGD786498 MPV786498:MPZ786498 MZR786498:MZV786498 NJN786498:NJR786498 NTJ786498:NTN786498 ODF786498:ODJ786498 ONB786498:ONF786498 OWX786498:OXB786498 PGT786498:PGX786498 PQP786498:PQT786498 QAL786498:QAP786498 QKH786498:QKL786498 QUD786498:QUH786498 RDZ786498:RED786498 RNV786498:RNZ786498 RXR786498:RXV786498 SHN786498:SHR786498 SRJ786498:SRN786498 TBF786498:TBJ786498 TLB786498:TLF786498 TUX786498:TVB786498 UET786498:UEX786498 UOP786498:UOT786498 UYL786498:UYP786498 VIH786498:VIL786498 VSD786498:VSH786498 WBZ786498:WCD786498 WLV786498:WLZ786498 WVR786498:WVV786498 E852034:N852034 JF852034:JJ852034 TB852034:TF852034 ACX852034:ADB852034 AMT852034:AMX852034 AWP852034:AWT852034 BGL852034:BGP852034 BQH852034:BQL852034 CAD852034:CAH852034 CJZ852034:CKD852034 CTV852034:CTZ852034 DDR852034:DDV852034 DNN852034:DNR852034 DXJ852034:DXN852034 EHF852034:EHJ852034 ERB852034:ERF852034 FAX852034:FBB852034 FKT852034:FKX852034 FUP852034:FUT852034 GEL852034:GEP852034 GOH852034:GOL852034 GYD852034:GYH852034 HHZ852034:HID852034 HRV852034:HRZ852034 IBR852034:IBV852034 ILN852034:ILR852034 IVJ852034:IVN852034 JFF852034:JFJ852034 JPB852034:JPF852034 JYX852034:JZB852034 KIT852034:KIX852034 KSP852034:KST852034 LCL852034:LCP852034 LMH852034:LML852034 LWD852034:LWH852034 MFZ852034:MGD852034 MPV852034:MPZ852034 MZR852034:MZV852034 NJN852034:NJR852034 NTJ852034:NTN852034 ODF852034:ODJ852034 ONB852034:ONF852034 OWX852034:OXB852034 PGT852034:PGX852034 PQP852034:PQT852034 QAL852034:QAP852034 QKH852034:QKL852034 QUD852034:QUH852034 RDZ852034:RED852034 RNV852034:RNZ852034 RXR852034:RXV852034 SHN852034:SHR852034 SRJ852034:SRN852034 TBF852034:TBJ852034 TLB852034:TLF852034 TUX852034:TVB852034 UET852034:UEX852034 UOP852034:UOT852034 UYL852034:UYP852034 VIH852034:VIL852034 VSD852034:VSH852034 WBZ852034:WCD852034 WLV852034:WLZ852034 WVR852034:WVV852034 E917570:N917570 JF917570:JJ917570 TB917570:TF917570 ACX917570:ADB917570 AMT917570:AMX917570 AWP917570:AWT917570 BGL917570:BGP917570 BQH917570:BQL917570 CAD917570:CAH917570 CJZ917570:CKD917570 CTV917570:CTZ917570 DDR917570:DDV917570 DNN917570:DNR917570 DXJ917570:DXN917570 EHF917570:EHJ917570 ERB917570:ERF917570 FAX917570:FBB917570 FKT917570:FKX917570 FUP917570:FUT917570 GEL917570:GEP917570 GOH917570:GOL917570 GYD917570:GYH917570 HHZ917570:HID917570 HRV917570:HRZ917570 IBR917570:IBV917570 ILN917570:ILR917570 IVJ917570:IVN917570 JFF917570:JFJ917570 JPB917570:JPF917570 JYX917570:JZB917570 KIT917570:KIX917570 KSP917570:KST917570 LCL917570:LCP917570 LMH917570:LML917570 LWD917570:LWH917570 MFZ917570:MGD917570 MPV917570:MPZ917570 MZR917570:MZV917570 NJN917570:NJR917570 NTJ917570:NTN917570 ODF917570:ODJ917570 ONB917570:ONF917570 OWX917570:OXB917570 PGT917570:PGX917570 PQP917570:PQT917570 QAL917570:QAP917570 QKH917570:QKL917570 QUD917570:QUH917570 RDZ917570:RED917570 RNV917570:RNZ917570 RXR917570:RXV917570 SHN917570:SHR917570 SRJ917570:SRN917570 TBF917570:TBJ917570 TLB917570:TLF917570 TUX917570:TVB917570 UET917570:UEX917570 UOP917570:UOT917570 UYL917570:UYP917570 VIH917570:VIL917570 VSD917570:VSH917570 WBZ917570:WCD917570 WLV917570:WLZ917570 WVR917570:WVV917570 E983106:N983106 JF983106:JJ983106 TB983106:TF983106 ACX983106:ADB983106 AMT983106:AMX983106 AWP983106:AWT983106 BGL983106:BGP983106 BQH983106:BQL983106 CAD983106:CAH983106 CJZ983106:CKD983106 CTV983106:CTZ983106 DDR983106:DDV983106 DNN983106:DNR983106 DXJ983106:DXN983106 EHF983106:EHJ983106 ERB983106:ERF983106 FAX983106:FBB983106 FKT983106:FKX983106 FUP983106:FUT983106 GEL983106:GEP983106 GOH983106:GOL983106 GYD983106:GYH983106 HHZ983106:HID983106 HRV983106:HRZ983106 IBR983106:IBV983106 ILN983106:ILR983106 IVJ983106:IVN983106 JFF983106:JFJ983106 JPB983106:JPF983106 JYX983106:JZB983106 KIT983106:KIX983106 KSP983106:KST983106 LCL983106:LCP983106 LMH983106:LML983106 LWD983106:LWH983106 MFZ983106:MGD983106 MPV983106:MPZ983106 MZR983106:MZV983106 NJN983106:NJR983106 NTJ983106:NTN983106 ODF983106:ODJ983106 ONB983106:ONF983106 OWX983106:OXB983106 PGT983106:PGX983106 PQP983106:PQT983106 QAL983106:QAP983106 QKH983106:QKL983106 QUD983106:QUH983106 RDZ983106:RED983106 RNV983106:RNZ983106 RXR983106:RXV983106 SHN983106:SHR983106 SRJ983106:SRN983106 TBF983106:TBJ983106 TLB983106:TLF983106 TUX983106:TVB983106 UET983106:UEX983106 UOP983106:UOT983106 UYL983106:UYP983106 VIH983106:VIL983106 VSD983106:VSH983106 WBZ983106:WCD983106 WLV983106:WLZ983106">
      <formula1>$X$9:$X$11</formula1>
    </dataValidation>
    <dataValidation type="list" allowBlank="1" showInputMessage="1" showErrorMessage="1" sqref="WVQ983088:WVV983088 WVQ30:WVV30 WLU30:WLZ30 WBY30:WCD30 VSC30:VSH30 VIG30:VIL30 UYK30:UYP30 UOO30:UOT30 UES30:UEX30 TUW30:TVB30 TLA30:TLF30 TBE30:TBJ30 SRI30:SRN30 SHM30:SHR30 RXQ30:RXV30 RNU30:RNZ30 RDY30:RED30 QUC30:QUH30 QKG30:QKL30 QAK30:QAP30 PQO30:PQT30 PGS30:PGX30 OWW30:OXB30 ONA30:ONF30 ODE30:ODJ30 NTI30:NTN30 NJM30:NJR30 MZQ30:MZV30 MPU30:MPZ30 MFY30:MGD30 LWC30:LWH30 LMG30:LML30 LCK30:LCP30 KSO30:KST30 KIS30:KIX30 JYW30:JZB30 JPA30:JPF30 JFE30:JFJ30 IVI30:IVN30 ILM30:ILR30 IBQ30:IBV30 HRU30:HRZ30 HHY30:HID30 GYC30:GYH30 GOG30:GOL30 GEK30:GEP30 FUO30:FUT30 FKS30:FKX30 FAW30:FBB30 ERA30:ERF30 EHE30:EHJ30 DXI30:DXN30 DNM30:DNR30 DDQ30:DDV30 CTU30:CTZ30 CJY30:CKD30 CAC30:CAH30 BQG30:BQL30 BGK30:BGP30 AWO30:AWT30 AMS30:AMX30 ACW30:ADB30 TA30:TF30 JE30:JJ30 WLU983088:WLZ983088 D65584:N65584 JE65584:JJ65584 TA65584:TF65584 ACW65584:ADB65584 AMS65584:AMX65584 AWO65584:AWT65584 BGK65584:BGP65584 BQG65584:BQL65584 CAC65584:CAH65584 CJY65584:CKD65584 CTU65584:CTZ65584 DDQ65584:DDV65584 DNM65584:DNR65584 DXI65584:DXN65584 EHE65584:EHJ65584 ERA65584:ERF65584 FAW65584:FBB65584 FKS65584:FKX65584 FUO65584:FUT65584 GEK65584:GEP65584 GOG65584:GOL65584 GYC65584:GYH65584 HHY65584:HID65584 HRU65584:HRZ65584 IBQ65584:IBV65584 ILM65584:ILR65584 IVI65584:IVN65584 JFE65584:JFJ65584 JPA65584:JPF65584 JYW65584:JZB65584 KIS65584:KIX65584 KSO65584:KST65584 LCK65584:LCP65584 LMG65584:LML65584 LWC65584:LWH65584 MFY65584:MGD65584 MPU65584:MPZ65584 MZQ65584:MZV65584 NJM65584:NJR65584 NTI65584:NTN65584 ODE65584:ODJ65584 ONA65584:ONF65584 OWW65584:OXB65584 PGS65584:PGX65584 PQO65584:PQT65584 QAK65584:QAP65584 QKG65584:QKL65584 QUC65584:QUH65584 RDY65584:RED65584 RNU65584:RNZ65584 RXQ65584:RXV65584 SHM65584:SHR65584 SRI65584:SRN65584 TBE65584:TBJ65584 TLA65584:TLF65584 TUW65584:TVB65584 UES65584:UEX65584 UOO65584:UOT65584 UYK65584:UYP65584 VIG65584:VIL65584 VSC65584:VSH65584 WBY65584:WCD65584 WLU65584:WLZ65584 WVQ65584:WVV65584 D131120:N131120 JE131120:JJ131120 TA131120:TF131120 ACW131120:ADB131120 AMS131120:AMX131120 AWO131120:AWT131120 BGK131120:BGP131120 BQG131120:BQL131120 CAC131120:CAH131120 CJY131120:CKD131120 CTU131120:CTZ131120 DDQ131120:DDV131120 DNM131120:DNR131120 DXI131120:DXN131120 EHE131120:EHJ131120 ERA131120:ERF131120 FAW131120:FBB131120 FKS131120:FKX131120 FUO131120:FUT131120 GEK131120:GEP131120 GOG131120:GOL131120 GYC131120:GYH131120 HHY131120:HID131120 HRU131120:HRZ131120 IBQ131120:IBV131120 ILM131120:ILR131120 IVI131120:IVN131120 JFE131120:JFJ131120 JPA131120:JPF131120 JYW131120:JZB131120 KIS131120:KIX131120 KSO131120:KST131120 LCK131120:LCP131120 LMG131120:LML131120 LWC131120:LWH131120 MFY131120:MGD131120 MPU131120:MPZ131120 MZQ131120:MZV131120 NJM131120:NJR131120 NTI131120:NTN131120 ODE131120:ODJ131120 ONA131120:ONF131120 OWW131120:OXB131120 PGS131120:PGX131120 PQO131120:PQT131120 QAK131120:QAP131120 QKG131120:QKL131120 QUC131120:QUH131120 RDY131120:RED131120 RNU131120:RNZ131120 RXQ131120:RXV131120 SHM131120:SHR131120 SRI131120:SRN131120 TBE131120:TBJ131120 TLA131120:TLF131120 TUW131120:TVB131120 UES131120:UEX131120 UOO131120:UOT131120 UYK131120:UYP131120 VIG131120:VIL131120 VSC131120:VSH131120 WBY131120:WCD131120 WLU131120:WLZ131120 WVQ131120:WVV131120 D196656:N196656 JE196656:JJ196656 TA196656:TF196656 ACW196656:ADB196656 AMS196656:AMX196656 AWO196656:AWT196656 BGK196656:BGP196656 BQG196656:BQL196656 CAC196656:CAH196656 CJY196656:CKD196656 CTU196656:CTZ196656 DDQ196656:DDV196656 DNM196656:DNR196656 DXI196656:DXN196656 EHE196656:EHJ196656 ERA196656:ERF196656 FAW196656:FBB196656 FKS196656:FKX196656 FUO196656:FUT196656 GEK196656:GEP196656 GOG196656:GOL196656 GYC196656:GYH196656 HHY196656:HID196656 HRU196656:HRZ196656 IBQ196656:IBV196656 ILM196656:ILR196656 IVI196656:IVN196656 JFE196656:JFJ196656 JPA196656:JPF196656 JYW196656:JZB196656 KIS196656:KIX196656 KSO196656:KST196656 LCK196656:LCP196656 LMG196656:LML196656 LWC196656:LWH196656 MFY196656:MGD196656 MPU196656:MPZ196656 MZQ196656:MZV196656 NJM196656:NJR196656 NTI196656:NTN196656 ODE196656:ODJ196656 ONA196656:ONF196656 OWW196656:OXB196656 PGS196656:PGX196656 PQO196656:PQT196656 QAK196656:QAP196656 QKG196656:QKL196656 QUC196656:QUH196656 RDY196656:RED196656 RNU196656:RNZ196656 RXQ196656:RXV196656 SHM196656:SHR196656 SRI196656:SRN196656 TBE196656:TBJ196656 TLA196656:TLF196656 TUW196656:TVB196656 UES196656:UEX196656 UOO196656:UOT196656 UYK196656:UYP196656 VIG196656:VIL196656 VSC196656:VSH196656 WBY196656:WCD196656 WLU196656:WLZ196656 WVQ196656:WVV196656 D262192:N262192 JE262192:JJ262192 TA262192:TF262192 ACW262192:ADB262192 AMS262192:AMX262192 AWO262192:AWT262192 BGK262192:BGP262192 BQG262192:BQL262192 CAC262192:CAH262192 CJY262192:CKD262192 CTU262192:CTZ262192 DDQ262192:DDV262192 DNM262192:DNR262192 DXI262192:DXN262192 EHE262192:EHJ262192 ERA262192:ERF262192 FAW262192:FBB262192 FKS262192:FKX262192 FUO262192:FUT262192 GEK262192:GEP262192 GOG262192:GOL262192 GYC262192:GYH262192 HHY262192:HID262192 HRU262192:HRZ262192 IBQ262192:IBV262192 ILM262192:ILR262192 IVI262192:IVN262192 JFE262192:JFJ262192 JPA262192:JPF262192 JYW262192:JZB262192 KIS262192:KIX262192 KSO262192:KST262192 LCK262192:LCP262192 LMG262192:LML262192 LWC262192:LWH262192 MFY262192:MGD262192 MPU262192:MPZ262192 MZQ262192:MZV262192 NJM262192:NJR262192 NTI262192:NTN262192 ODE262192:ODJ262192 ONA262192:ONF262192 OWW262192:OXB262192 PGS262192:PGX262192 PQO262192:PQT262192 QAK262192:QAP262192 QKG262192:QKL262192 QUC262192:QUH262192 RDY262192:RED262192 RNU262192:RNZ262192 RXQ262192:RXV262192 SHM262192:SHR262192 SRI262192:SRN262192 TBE262192:TBJ262192 TLA262192:TLF262192 TUW262192:TVB262192 UES262192:UEX262192 UOO262192:UOT262192 UYK262192:UYP262192 VIG262192:VIL262192 VSC262192:VSH262192 WBY262192:WCD262192 WLU262192:WLZ262192 WVQ262192:WVV262192 D327728:N327728 JE327728:JJ327728 TA327728:TF327728 ACW327728:ADB327728 AMS327728:AMX327728 AWO327728:AWT327728 BGK327728:BGP327728 BQG327728:BQL327728 CAC327728:CAH327728 CJY327728:CKD327728 CTU327728:CTZ327728 DDQ327728:DDV327728 DNM327728:DNR327728 DXI327728:DXN327728 EHE327728:EHJ327728 ERA327728:ERF327728 FAW327728:FBB327728 FKS327728:FKX327728 FUO327728:FUT327728 GEK327728:GEP327728 GOG327728:GOL327728 GYC327728:GYH327728 HHY327728:HID327728 HRU327728:HRZ327728 IBQ327728:IBV327728 ILM327728:ILR327728 IVI327728:IVN327728 JFE327728:JFJ327728 JPA327728:JPF327728 JYW327728:JZB327728 KIS327728:KIX327728 KSO327728:KST327728 LCK327728:LCP327728 LMG327728:LML327728 LWC327728:LWH327728 MFY327728:MGD327728 MPU327728:MPZ327728 MZQ327728:MZV327728 NJM327728:NJR327728 NTI327728:NTN327728 ODE327728:ODJ327728 ONA327728:ONF327728 OWW327728:OXB327728 PGS327728:PGX327728 PQO327728:PQT327728 QAK327728:QAP327728 QKG327728:QKL327728 QUC327728:QUH327728 RDY327728:RED327728 RNU327728:RNZ327728 RXQ327728:RXV327728 SHM327728:SHR327728 SRI327728:SRN327728 TBE327728:TBJ327728 TLA327728:TLF327728 TUW327728:TVB327728 UES327728:UEX327728 UOO327728:UOT327728 UYK327728:UYP327728 VIG327728:VIL327728 VSC327728:VSH327728 WBY327728:WCD327728 WLU327728:WLZ327728 WVQ327728:WVV327728 D393264:N393264 JE393264:JJ393264 TA393264:TF393264 ACW393264:ADB393264 AMS393264:AMX393264 AWO393264:AWT393264 BGK393264:BGP393264 BQG393264:BQL393264 CAC393264:CAH393264 CJY393264:CKD393264 CTU393264:CTZ393264 DDQ393264:DDV393264 DNM393264:DNR393264 DXI393264:DXN393264 EHE393264:EHJ393264 ERA393264:ERF393264 FAW393264:FBB393264 FKS393264:FKX393264 FUO393264:FUT393264 GEK393264:GEP393264 GOG393264:GOL393264 GYC393264:GYH393264 HHY393264:HID393264 HRU393264:HRZ393264 IBQ393264:IBV393264 ILM393264:ILR393264 IVI393264:IVN393264 JFE393264:JFJ393264 JPA393264:JPF393264 JYW393264:JZB393264 KIS393264:KIX393264 KSO393264:KST393264 LCK393264:LCP393264 LMG393264:LML393264 LWC393264:LWH393264 MFY393264:MGD393264 MPU393264:MPZ393264 MZQ393264:MZV393264 NJM393264:NJR393264 NTI393264:NTN393264 ODE393264:ODJ393264 ONA393264:ONF393264 OWW393264:OXB393264 PGS393264:PGX393264 PQO393264:PQT393264 QAK393264:QAP393264 QKG393264:QKL393264 QUC393264:QUH393264 RDY393264:RED393264 RNU393264:RNZ393264 RXQ393264:RXV393264 SHM393264:SHR393264 SRI393264:SRN393264 TBE393264:TBJ393264 TLA393264:TLF393264 TUW393264:TVB393264 UES393264:UEX393264 UOO393264:UOT393264 UYK393264:UYP393264 VIG393264:VIL393264 VSC393264:VSH393264 WBY393264:WCD393264 WLU393264:WLZ393264 WVQ393264:WVV393264 D458800:N458800 JE458800:JJ458800 TA458800:TF458800 ACW458800:ADB458800 AMS458800:AMX458800 AWO458800:AWT458800 BGK458800:BGP458800 BQG458800:BQL458800 CAC458800:CAH458800 CJY458800:CKD458800 CTU458800:CTZ458800 DDQ458800:DDV458800 DNM458800:DNR458800 DXI458800:DXN458800 EHE458800:EHJ458800 ERA458800:ERF458800 FAW458800:FBB458800 FKS458800:FKX458800 FUO458800:FUT458800 GEK458800:GEP458800 GOG458800:GOL458800 GYC458800:GYH458800 HHY458800:HID458800 HRU458800:HRZ458800 IBQ458800:IBV458800 ILM458800:ILR458800 IVI458800:IVN458800 JFE458800:JFJ458800 JPA458800:JPF458800 JYW458800:JZB458800 KIS458800:KIX458800 KSO458800:KST458800 LCK458800:LCP458800 LMG458800:LML458800 LWC458800:LWH458800 MFY458800:MGD458800 MPU458800:MPZ458800 MZQ458800:MZV458800 NJM458800:NJR458800 NTI458800:NTN458800 ODE458800:ODJ458800 ONA458800:ONF458800 OWW458800:OXB458800 PGS458800:PGX458800 PQO458800:PQT458800 QAK458800:QAP458800 QKG458800:QKL458800 QUC458800:QUH458800 RDY458800:RED458800 RNU458800:RNZ458800 RXQ458800:RXV458800 SHM458800:SHR458800 SRI458800:SRN458800 TBE458800:TBJ458800 TLA458800:TLF458800 TUW458800:TVB458800 UES458800:UEX458800 UOO458800:UOT458800 UYK458800:UYP458800 VIG458800:VIL458800 VSC458800:VSH458800 WBY458800:WCD458800 WLU458800:WLZ458800 WVQ458800:WVV458800 D524336:N524336 JE524336:JJ524336 TA524336:TF524336 ACW524336:ADB524336 AMS524336:AMX524336 AWO524336:AWT524336 BGK524336:BGP524336 BQG524336:BQL524336 CAC524336:CAH524336 CJY524336:CKD524336 CTU524336:CTZ524336 DDQ524336:DDV524336 DNM524336:DNR524336 DXI524336:DXN524336 EHE524336:EHJ524336 ERA524336:ERF524336 FAW524336:FBB524336 FKS524336:FKX524336 FUO524336:FUT524336 GEK524336:GEP524336 GOG524336:GOL524336 GYC524336:GYH524336 HHY524336:HID524336 HRU524336:HRZ524336 IBQ524336:IBV524336 ILM524336:ILR524336 IVI524336:IVN524336 JFE524336:JFJ524336 JPA524336:JPF524336 JYW524336:JZB524336 KIS524336:KIX524336 KSO524336:KST524336 LCK524336:LCP524336 LMG524336:LML524336 LWC524336:LWH524336 MFY524336:MGD524336 MPU524336:MPZ524336 MZQ524336:MZV524336 NJM524336:NJR524336 NTI524336:NTN524336 ODE524336:ODJ524336 ONA524336:ONF524336 OWW524336:OXB524336 PGS524336:PGX524336 PQO524336:PQT524336 QAK524336:QAP524336 QKG524336:QKL524336 QUC524336:QUH524336 RDY524336:RED524336 RNU524336:RNZ524336 RXQ524336:RXV524336 SHM524336:SHR524336 SRI524336:SRN524336 TBE524336:TBJ524336 TLA524336:TLF524336 TUW524336:TVB524336 UES524336:UEX524336 UOO524336:UOT524336 UYK524336:UYP524336 VIG524336:VIL524336 VSC524336:VSH524336 WBY524336:WCD524336 WLU524336:WLZ524336 WVQ524336:WVV524336 D589872:N589872 JE589872:JJ589872 TA589872:TF589872 ACW589872:ADB589872 AMS589872:AMX589872 AWO589872:AWT589872 BGK589872:BGP589872 BQG589872:BQL589872 CAC589872:CAH589872 CJY589872:CKD589872 CTU589872:CTZ589872 DDQ589872:DDV589872 DNM589872:DNR589872 DXI589872:DXN589872 EHE589872:EHJ589872 ERA589872:ERF589872 FAW589872:FBB589872 FKS589872:FKX589872 FUO589872:FUT589872 GEK589872:GEP589872 GOG589872:GOL589872 GYC589872:GYH589872 HHY589872:HID589872 HRU589872:HRZ589872 IBQ589872:IBV589872 ILM589872:ILR589872 IVI589872:IVN589872 JFE589872:JFJ589872 JPA589872:JPF589872 JYW589872:JZB589872 KIS589872:KIX589872 KSO589872:KST589872 LCK589872:LCP589872 LMG589872:LML589872 LWC589872:LWH589872 MFY589872:MGD589872 MPU589872:MPZ589872 MZQ589872:MZV589872 NJM589872:NJR589872 NTI589872:NTN589872 ODE589872:ODJ589872 ONA589872:ONF589872 OWW589872:OXB589872 PGS589872:PGX589872 PQO589872:PQT589872 QAK589872:QAP589872 QKG589872:QKL589872 QUC589872:QUH589872 RDY589872:RED589872 RNU589872:RNZ589872 RXQ589872:RXV589872 SHM589872:SHR589872 SRI589872:SRN589872 TBE589872:TBJ589872 TLA589872:TLF589872 TUW589872:TVB589872 UES589872:UEX589872 UOO589872:UOT589872 UYK589872:UYP589872 VIG589872:VIL589872 VSC589872:VSH589872 WBY589872:WCD589872 WLU589872:WLZ589872 WVQ589872:WVV589872 D655408:N655408 JE655408:JJ655408 TA655408:TF655408 ACW655408:ADB655408 AMS655408:AMX655408 AWO655408:AWT655408 BGK655408:BGP655408 BQG655408:BQL655408 CAC655408:CAH655408 CJY655408:CKD655408 CTU655408:CTZ655408 DDQ655408:DDV655408 DNM655408:DNR655408 DXI655408:DXN655408 EHE655408:EHJ655408 ERA655408:ERF655408 FAW655408:FBB655408 FKS655408:FKX655408 FUO655408:FUT655408 GEK655408:GEP655408 GOG655408:GOL655408 GYC655408:GYH655408 HHY655408:HID655408 HRU655408:HRZ655408 IBQ655408:IBV655408 ILM655408:ILR655408 IVI655408:IVN655408 JFE655408:JFJ655408 JPA655408:JPF655408 JYW655408:JZB655408 KIS655408:KIX655408 KSO655408:KST655408 LCK655408:LCP655408 LMG655408:LML655408 LWC655408:LWH655408 MFY655408:MGD655408 MPU655408:MPZ655408 MZQ655408:MZV655408 NJM655408:NJR655408 NTI655408:NTN655408 ODE655408:ODJ655408 ONA655408:ONF655408 OWW655408:OXB655408 PGS655408:PGX655408 PQO655408:PQT655408 QAK655408:QAP655408 QKG655408:QKL655408 QUC655408:QUH655408 RDY655408:RED655408 RNU655408:RNZ655408 RXQ655408:RXV655408 SHM655408:SHR655408 SRI655408:SRN655408 TBE655408:TBJ655408 TLA655408:TLF655408 TUW655408:TVB655408 UES655408:UEX655408 UOO655408:UOT655408 UYK655408:UYP655408 VIG655408:VIL655408 VSC655408:VSH655408 WBY655408:WCD655408 WLU655408:WLZ655408 WVQ655408:WVV655408 D720944:N720944 JE720944:JJ720944 TA720944:TF720944 ACW720944:ADB720944 AMS720944:AMX720944 AWO720944:AWT720944 BGK720944:BGP720944 BQG720944:BQL720944 CAC720944:CAH720944 CJY720944:CKD720944 CTU720944:CTZ720944 DDQ720944:DDV720944 DNM720944:DNR720944 DXI720944:DXN720944 EHE720944:EHJ720944 ERA720944:ERF720944 FAW720944:FBB720944 FKS720944:FKX720944 FUO720944:FUT720944 GEK720944:GEP720944 GOG720944:GOL720944 GYC720944:GYH720944 HHY720944:HID720944 HRU720944:HRZ720944 IBQ720944:IBV720944 ILM720944:ILR720944 IVI720944:IVN720944 JFE720944:JFJ720944 JPA720944:JPF720944 JYW720944:JZB720944 KIS720944:KIX720944 KSO720944:KST720944 LCK720944:LCP720944 LMG720944:LML720944 LWC720944:LWH720944 MFY720944:MGD720944 MPU720944:MPZ720944 MZQ720944:MZV720944 NJM720944:NJR720944 NTI720944:NTN720944 ODE720944:ODJ720944 ONA720944:ONF720944 OWW720944:OXB720944 PGS720944:PGX720944 PQO720944:PQT720944 QAK720944:QAP720944 QKG720944:QKL720944 QUC720944:QUH720944 RDY720944:RED720944 RNU720944:RNZ720944 RXQ720944:RXV720944 SHM720944:SHR720944 SRI720944:SRN720944 TBE720944:TBJ720944 TLA720944:TLF720944 TUW720944:TVB720944 UES720944:UEX720944 UOO720944:UOT720944 UYK720944:UYP720944 VIG720944:VIL720944 VSC720944:VSH720944 WBY720944:WCD720944 WLU720944:WLZ720944 WVQ720944:WVV720944 D786480:N786480 JE786480:JJ786480 TA786480:TF786480 ACW786480:ADB786480 AMS786480:AMX786480 AWO786480:AWT786480 BGK786480:BGP786480 BQG786480:BQL786480 CAC786480:CAH786480 CJY786480:CKD786480 CTU786480:CTZ786480 DDQ786480:DDV786480 DNM786480:DNR786480 DXI786480:DXN786480 EHE786480:EHJ786480 ERA786480:ERF786480 FAW786480:FBB786480 FKS786480:FKX786480 FUO786480:FUT786480 GEK786480:GEP786480 GOG786480:GOL786480 GYC786480:GYH786480 HHY786480:HID786480 HRU786480:HRZ786480 IBQ786480:IBV786480 ILM786480:ILR786480 IVI786480:IVN786480 JFE786480:JFJ786480 JPA786480:JPF786480 JYW786480:JZB786480 KIS786480:KIX786480 KSO786480:KST786480 LCK786480:LCP786480 LMG786480:LML786480 LWC786480:LWH786480 MFY786480:MGD786480 MPU786480:MPZ786480 MZQ786480:MZV786480 NJM786480:NJR786480 NTI786480:NTN786480 ODE786480:ODJ786480 ONA786480:ONF786480 OWW786480:OXB786480 PGS786480:PGX786480 PQO786480:PQT786480 QAK786480:QAP786480 QKG786480:QKL786480 QUC786480:QUH786480 RDY786480:RED786480 RNU786480:RNZ786480 RXQ786480:RXV786480 SHM786480:SHR786480 SRI786480:SRN786480 TBE786480:TBJ786480 TLA786480:TLF786480 TUW786480:TVB786480 UES786480:UEX786480 UOO786480:UOT786480 UYK786480:UYP786480 VIG786480:VIL786480 VSC786480:VSH786480 WBY786480:WCD786480 WLU786480:WLZ786480 WVQ786480:WVV786480 D852016:N852016 JE852016:JJ852016 TA852016:TF852016 ACW852016:ADB852016 AMS852016:AMX852016 AWO852016:AWT852016 BGK852016:BGP852016 BQG852016:BQL852016 CAC852016:CAH852016 CJY852016:CKD852016 CTU852016:CTZ852016 DDQ852016:DDV852016 DNM852016:DNR852016 DXI852016:DXN852016 EHE852016:EHJ852016 ERA852016:ERF852016 FAW852016:FBB852016 FKS852016:FKX852016 FUO852016:FUT852016 GEK852016:GEP852016 GOG852016:GOL852016 GYC852016:GYH852016 HHY852016:HID852016 HRU852016:HRZ852016 IBQ852016:IBV852016 ILM852016:ILR852016 IVI852016:IVN852016 JFE852016:JFJ852016 JPA852016:JPF852016 JYW852016:JZB852016 KIS852016:KIX852016 KSO852016:KST852016 LCK852016:LCP852016 LMG852016:LML852016 LWC852016:LWH852016 MFY852016:MGD852016 MPU852016:MPZ852016 MZQ852016:MZV852016 NJM852016:NJR852016 NTI852016:NTN852016 ODE852016:ODJ852016 ONA852016:ONF852016 OWW852016:OXB852016 PGS852016:PGX852016 PQO852016:PQT852016 QAK852016:QAP852016 QKG852016:QKL852016 QUC852016:QUH852016 RDY852016:RED852016 RNU852016:RNZ852016 RXQ852016:RXV852016 SHM852016:SHR852016 SRI852016:SRN852016 TBE852016:TBJ852016 TLA852016:TLF852016 TUW852016:TVB852016 UES852016:UEX852016 UOO852016:UOT852016 UYK852016:UYP852016 VIG852016:VIL852016 VSC852016:VSH852016 WBY852016:WCD852016 WLU852016:WLZ852016 WVQ852016:WVV852016 D917552:N917552 JE917552:JJ917552 TA917552:TF917552 ACW917552:ADB917552 AMS917552:AMX917552 AWO917552:AWT917552 BGK917552:BGP917552 BQG917552:BQL917552 CAC917552:CAH917552 CJY917552:CKD917552 CTU917552:CTZ917552 DDQ917552:DDV917552 DNM917552:DNR917552 DXI917552:DXN917552 EHE917552:EHJ917552 ERA917552:ERF917552 FAW917552:FBB917552 FKS917552:FKX917552 FUO917552:FUT917552 GEK917552:GEP917552 GOG917552:GOL917552 GYC917552:GYH917552 HHY917552:HID917552 HRU917552:HRZ917552 IBQ917552:IBV917552 ILM917552:ILR917552 IVI917552:IVN917552 JFE917552:JFJ917552 JPA917552:JPF917552 JYW917552:JZB917552 KIS917552:KIX917552 KSO917552:KST917552 LCK917552:LCP917552 LMG917552:LML917552 LWC917552:LWH917552 MFY917552:MGD917552 MPU917552:MPZ917552 MZQ917552:MZV917552 NJM917552:NJR917552 NTI917552:NTN917552 ODE917552:ODJ917552 ONA917552:ONF917552 OWW917552:OXB917552 PGS917552:PGX917552 PQO917552:PQT917552 QAK917552:QAP917552 QKG917552:QKL917552 QUC917552:QUH917552 RDY917552:RED917552 RNU917552:RNZ917552 RXQ917552:RXV917552 SHM917552:SHR917552 SRI917552:SRN917552 TBE917552:TBJ917552 TLA917552:TLF917552 TUW917552:TVB917552 UES917552:UEX917552 UOO917552:UOT917552 UYK917552:UYP917552 VIG917552:VIL917552 VSC917552:VSH917552 WBY917552:WCD917552 WLU917552:WLZ917552 WVQ917552:WVV917552 D983088:N983088 JE983088:JJ983088 TA983088:TF983088 ACW983088:ADB983088 AMS983088:AMX983088 AWO983088:AWT983088 BGK983088:BGP983088 BQG983088:BQL983088 CAC983088:CAH983088 CJY983088:CKD983088 CTU983088:CTZ983088 DDQ983088:DDV983088 DNM983088:DNR983088 DXI983088:DXN983088 EHE983088:EHJ983088 ERA983088:ERF983088 FAW983088:FBB983088 FKS983088:FKX983088 FUO983088:FUT983088 GEK983088:GEP983088 GOG983088:GOL983088 GYC983088:GYH983088 HHY983088:HID983088 HRU983088:HRZ983088 IBQ983088:IBV983088 ILM983088:ILR983088 IVI983088:IVN983088 JFE983088:JFJ983088 JPA983088:JPF983088 JYW983088:JZB983088 KIS983088:KIX983088 KSO983088:KST983088 LCK983088:LCP983088 LMG983088:LML983088 LWC983088:LWH983088 MFY983088:MGD983088 MPU983088:MPZ983088 MZQ983088:MZV983088 NJM983088:NJR983088 NTI983088:NTN983088 ODE983088:ODJ983088 ONA983088:ONF983088 OWW983088:OXB983088 PGS983088:PGX983088 PQO983088:PQT983088 QAK983088:QAP983088 QKG983088:QKL983088 QUC983088:QUH983088 RDY983088:RED983088 RNU983088:RNZ983088 RXQ983088:RXV983088 SHM983088:SHR983088 SRI983088:SRN983088 TBE983088:TBJ983088 TLA983088:TLF983088 TUW983088:TVB983088 UES983088:UEX983088 UOO983088:UOT983088 UYK983088:UYP983088 VIG983088:VIL983088 VSC983088:VSH983088 WBY983088:WCD983088">
      <formula1>$T$9:$T$27</formula1>
    </dataValidation>
    <dataValidation type="list" allowBlank="1" showInputMessage="1" showErrorMessage="1" sqref="WVP983094 WBX36 VSB36 VIF36 UYJ36 UON36 UER36 TUV36 TKZ36 TBD36 SRH36 SHL36 RXP36 RNT36 RDX36 QUB36 QKF36 QAJ36 PQN36 PGR36 OWV36 OMZ36 ODD36 NTH36 NJL36 MZP36 MPT36 MFX36 LWB36 LMF36 LCJ36 KSN36 KIR36 JYV36 JOZ36 JFD36 IVH36 ILL36 IBP36 HRT36 HHX36 GYB36 GOF36 GEJ36 FUN36 FKR36 FAV36 EQZ36 EHD36 DXH36 DNL36 DDP36 CTT36 CJX36 CAB36 BQF36 BGJ36 AWN36 AMR36 ACV36 SZ36 JD36 WLT36 WVP34 WLT34 WBX34 VSB34 VIF34 UYJ34 UON34 UER34 TUV34 TKZ34 TBD34 SRH34 SHL34 RXP34 RNT34 RDX34 QUB34 QKF34 QAJ34 PQN34 PGR34 OWV34 OMZ34 ODD34 NTH34 NJL34 MZP34 MPT34 MFX34 LWB34 LMF34 LCJ34 KSN34 KIR34 JYV34 JOZ34 JFD34 IVH34 ILL34 IBP34 HRT34 HHX34 GYB34 GOF34 GEJ34 FUN34 FKR34 FAV34 EQZ34 EHD34 DXH34 DNL34 DDP34 CTT34 CJX34 CAB34 BQF34 BGJ34 AWN34 AMR34 ACV34 SZ34 JD34 WVP36 WVP32 WLT32 WBX32 VSB32 VIF32 UYJ32 UON32 UER32 TUV32 TKZ32 TBD32 SRH32 SHL32 RXP32 RNT32 RDX32 QUB32 QKF32 QAJ32 PQN32 PGR32 OWV32 OMZ32 ODD32 NTH32 NJL32 MZP32 MPT32 MFX32 LWB32 LMF32 LCJ32 KSN32 KIR32 JYV32 JOZ32 JFD32 IVH32 ILL32 IBP32 HRT32 HHX32 GYB32 GOF32 GEJ32 FUN32 FKR32 FAV32 EQZ32 EHD32 DXH32 DNL32 DDP32 CTT32 CJX32 CAB32 BQF32 BGJ32 AWN32 AMR32 ACV32 SZ32 JD32 C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C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C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C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C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C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C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C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C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C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C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C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C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C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C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WVP983090 C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C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C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C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C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C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C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C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C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C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C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C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C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C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C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C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C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C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C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C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C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C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C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C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C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C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C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C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C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C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formula1>$U$9:$U$10</formula1>
    </dataValidation>
    <dataValidation type="list" allowBlank="1" showInputMessage="1" showErrorMessage="1" sqref="WVQ983076:WVV983076 WLU983076:WLZ983076 WVQ18:WVV18 WLU18:WLZ18 WBY18:WCD18 VSC18:VSH18 VIG18:VIL18 UYK18:UYP18 UOO18:UOT18 UES18:UEX18 TUW18:TVB18 TLA18:TLF18 TBE18:TBJ18 SRI18:SRN18 SHM18:SHR18 RXQ18:RXV18 RNU18:RNZ18 RDY18:RED18 QUC18:QUH18 QKG18:QKL18 QAK18:QAP18 PQO18:PQT18 PGS18:PGX18 OWW18:OXB18 ONA18:ONF18 ODE18:ODJ18 NTI18:NTN18 NJM18:NJR18 MZQ18:MZV18 MPU18:MPZ18 MFY18:MGD18 LWC18:LWH18 LMG18:LML18 LCK18:LCP18 KSO18:KST18 KIS18:KIX18 JYW18:JZB18 JPA18:JPF18 JFE18:JFJ18 IVI18:IVN18 ILM18:ILR18 IBQ18:IBV18 HRU18:HRZ18 HHY18:HID18 GYC18:GYH18 GOG18:GOL18 GEK18:GEP18 FUO18:FUT18 FKS18:FKX18 FAW18:FBB18 ERA18:ERF18 EHE18:EHJ18 DXI18:DXN18 DNM18:DNR18 DDQ18:DDV18 CTU18:CTZ18 CJY18:CKD18 CAC18:CAH18 BQG18:BQL18 BGK18:BGP18 AWO18:AWT18 AMS18:AMX18 ACW18:ADB18 TA18:TF18 JE18:JJ18 D65572:N65572 JE65572:JJ65572 TA65572:TF65572 ACW65572:ADB65572 AMS65572:AMX65572 AWO65572:AWT65572 BGK65572:BGP65572 BQG65572:BQL65572 CAC65572:CAH65572 CJY65572:CKD65572 CTU65572:CTZ65572 DDQ65572:DDV65572 DNM65572:DNR65572 DXI65572:DXN65572 EHE65572:EHJ65572 ERA65572:ERF65572 FAW65572:FBB65572 FKS65572:FKX65572 FUO65572:FUT65572 GEK65572:GEP65572 GOG65572:GOL65572 GYC65572:GYH65572 HHY65572:HID65572 HRU65572:HRZ65572 IBQ65572:IBV65572 ILM65572:ILR65572 IVI65572:IVN65572 JFE65572:JFJ65572 JPA65572:JPF65572 JYW65572:JZB65572 KIS65572:KIX65572 KSO65572:KST65572 LCK65572:LCP65572 LMG65572:LML65572 LWC65572:LWH65572 MFY65572:MGD65572 MPU65572:MPZ65572 MZQ65572:MZV65572 NJM65572:NJR65572 NTI65572:NTN65572 ODE65572:ODJ65572 ONA65572:ONF65572 OWW65572:OXB65572 PGS65572:PGX65572 PQO65572:PQT65572 QAK65572:QAP65572 QKG65572:QKL65572 QUC65572:QUH65572 RDY65572:RED65572 RNU65572:RNZ65572 RXQ65572:RXV65572 SHM65572:SHR65572 SRI65572:SRN65572 TBE65572:TBJ65572 TLA65572:TLF65572 TUW65572:TVB65572 UES65572:UEX65572 UOO65572:UOT65572 UYK65572:UYP65572 VIG65572:VIL65572 VSC65572:VSH65572 WBY65572:WCD65572 WLU65572:WLZ65572 WVQ65572:WVV65572 D131108:N131108 JE131108:JJ131108 TA131108:TF131108 ACW131108:ADB131108 AMS131108:AMX131108 AWO131108:AWT131108 BGK131108:BGP131108 BQG131108:BQL131108 CAC131108:CAH131108 CJY131108:CKD131108 CTU131108:CTZ131108 DDQ131108:DDV131108 DNM131108:DNR131108 DXI131108:DXN131108 EHE131108:EHJ131108 ERA131108:ERF131108 FAW131108:FBB131108 FKS131108:FKX131108 FUO131108:FUT131108 GEK131108:GEP131108 GOG131108:GOL131108 GYC131108:GYH131108 HHY131108:HID131108 HRU131108:HRZ131108 IBQ131108:IBV131108 ILM131108:ILR131108 IVI131108:IVN131108 JFE131108:JFJ131108 JPA131108:JPF131108 JYW131108:JZB131108 KIS131108:KIX131108 KSO131108:KST131108 LCK131108:LCP131108 LMG131108:LML131108 LWC131108:LWH131108 MFY131108:MGD131108 MPU131108:MPZ131108 MZQ131108:MZV131108 NJM131108:NJR131108 NTI131108:NTN131108 ODE131108:ODJ131108 ONA131108:ONF131108 OWW131108:OXB131108 PGS131108:PGX131108 PQO131108:PQT131108 QAK131108:QAP131108 QKG131108:QKL131108 QUC131108:QUH131108 RDY131108:RED131108 RNU131108:RNZ131108 RXQ131108:RXV131108 SHM131108:SHR131108 SRI131108:SRN131108 TBE131108:TBJ131108 TLA131108:TLF131108 TUW131108:TVB131108 UES131108:UEX131108 UOO131108:UOT131108 UYK131108:UYP131108 VIG131108:VIL131108 VSC131108:VSH131108 WBY131108:WCD131108 WLU131108:WLZ131108 WVQ131108:WVV131108 D196644:N196644 JE196644:JJ196644 TA196644:TF196644 ACW196644:ADB196644 AMS196644:AMX196644 AWO196644:AWT196644 BGK196644:BGP196644 BQG196644:BQL196644 CAC196644:CAH196644 CJY196644:CKD196644 CTU196644:CTZ196644 DDQ196644:DDV196644 DNM196644:DNR196644 DXI196644:DXN196644 EHE196644:EHJ196644 ERA196644:ERF196644 FAW196644:FBB196644 FKS196644:FKX196644 FUO196644:FUT196644 GEK196644:GEP196644 GOG196644:GOL196644 GYC196644:GYH196644 HHY196644:HID196644 HRU196644:HRZ196644 IBQ196644:IBV196644 ILM196644:ILR196644 IVI196644:IVN196644 JFE196644:JFJ196644 JPA196644:JPF196644 JYW196644:JZB196644 KIS196644:KIX196644 KSO196644:KST196644 LCK196644:LCP196644 LMG196644:LML196644 LWC196644:LWH196644 MFY196644:MGD196644 MPU196644:MPZ196644 MZQ196644:MZV196644 NJM196644:NJR196644 NTI196644:NTN196644 ODE196644:ODJ196644 ONA196644:ONF196644 OWW196644:OXB196644 PGS196644:PGX196644 PQO196644:PQT196644 QAK196644:QAP196644 QKG196644:QKL196644 QUC196644:QUH196644 RDY196644:RED196644 RNU196644:RNZ196644 RXQ196644:RXV196644 SHM196644:SHR196644 SRI196644:SRN196644 TBE196644:TBJ196644 TLA196644:TLF196644 TUW196644:TVB196644 UES196644:UEX196644 UOO196644:UOT196644 UYK196644:UYP196644 VIG196644:VIL196644 VSC196644:VSH196644 WBY196644:WCD196644 WLU196644:WLZ196644 WVQ196644:WVV196644 D262180:N262180 JE262180:JJ262180 TA262180:TF262180 ACW262180:ADB262180 AMS262180:AMX262180 AWO262180:AWT262180 BGK262180:BGP262180 BQG262180:BQL262180 CAC262180:CAH262180 CJY262180:CKD262180 CTU262180:CTZ262180 DDQ262180:DDV262180 DNM262180:DNR262180 DXI262180:DXN262180 EHE262180:EHJ262180 ERA262180:ERF262180 FAW262180:FBB262180 FKS262180:FKX262180 FUO262180:FUT262180 GEK262180:GEP262180 GOG262180:GOL262180 GYC262180:GYH262180 HHY262180:HID262180 HRU262180:HRZ262180 IBQ262180:IBV262180 ILM262180:ILR262180 IVI262180:IVN262180 JFE262180:JFJ262180 JPA262180:JPF262180 JYW262180:JZB262180 KIS262180:KIX262180 KSO262180:KST262180 LCK262180:LCP262180 LMG262180:LML262180 LWC262180:LWH262180 MFY262180:MGD262180 MPU262180:MPZ262180 MZQ262180:MZV262180 NJM262180:NJR262180 NTI262180:NTN262180 ODE262180:ODJ262180 ONA262180:ONF262180 OWW262180:OXB262180 PGS262180:PGX262180 PQO262180:PQT262180 QAK262180:QAP262180 QKG262180:QKL262180 QUC262180:QUH262180 RDY262180:RED262180 RNU262180:RNZ262180 RXQ262180:RXV262180 SHM262180:SHR262180 SRI262180:SRN262180 TBE262180:TBJ262180 TLA262180:TLF262180 TUW262180:TVB262180 UES262180:UEX262180 UOO262180:UOT262180 UYK262180:UYP262180 VIG262180:VIL262180 VSC262180:VSH262180 WBY262180:WCD262180 WLU262180:WLZ262180 WVQ262180:WVV262180 D327716:N327716 JE327716:JJ327716 TA327716:TF327716 ACW327716:ADB327716 AMS327716:AMX327716 AWO327716:AWT327716 BGK327716:BGP327716 BQG327716:BQL327716 CAC327716:CAH327716 CJY327716:CKD327716 CTU327716:CTZ327716 DDQ327716:DDV327716 DNM327716:DNR327716 DXI327716:DXN327716 EHE327716:EHJ327716 ERA327716:ERF327716 FAW327716:FBB327716 FKS327716:FKX327716 FUO327716:FUT327716 GEK327716:GEP327716 GOG327716:GOL327716 GYC327716:GYH327716 HHY327716:HID327716 HRU327716:HRZ327716 IBQ327716:IBV327716 ILM327716:ILR327716 IVI327716:IVN327716 JFE327716:JFJ327716 JPA327716:JPF327716 JYW327716:JZB327716 KIS327716:KIX327716 KSO327716:KST327716 LCK327716:LCP327716 LMG327716:LML327716 LWC327716:LWH327716 MFY327716:MGD327716 MPU327716:MPZ327716 MZQ327716:MZV327716 NJM327716:NJR327716 NTI327716:NTN327716 ODE327716:ODJ327716 ONA327716:ONF327716 OWW327716:OXB327716 PGS327716:PGX327716 PQO327716:PQT327716 QAK327716:QAP327716 QKG327716:QKL327716 QUC327716:QUH327716 RDY327716:RED327716 RNU327716:RNZ327716 RXQ327716:RXV327716 SHM327716:SHR327716 SRI327716:SRN327716 TBE327716:TBJ327716 TLA327716:TLF327716 TUW327716:TVB327716 UES327716:UEX327716 UOO327716:UOT327716 UYK327716:UYP327716 VIG327716:VIL327716 VSC327716:VSH327716 WBY327716:WCD327716 WLU327716:WLZ327716 WVQ327716:WVV327716 D393252:N393252 JE393252:JJ393252 TA393252:TF393252 ACW393252:ADB393252 AMS393252:AMX393252 AWO393252:AWT393252 BGK393252:BGP393252 BQG393252:BQL393252 CAC393252:CAH393252 CJY393252:CKD393252 CTU393252:CTZ393252 DDQ393252:DDV393252 DNM393252:DNR393252 DXI393252:DXN393252 EHE393252:EHJ393252 ERA393252:ERF393252 FAW393252:FBB393252 FKS393252:FKX393252 FUO393252:FUT393252 GEK393252:GEP393252 GOG393252:GOL393252 GYC393252:GYH393252 HHY393252:HID393252 HRU393252:HRZ393252 IBQ393252:IBV393252 ILM393252:ILR393252 IVI393252:IVN393252 JFE393252:JFJ393252 JPA393252:JPF393252 JYW393252:JZB393252 KIS393252:KIX393252 KSO393252:KST393252 LCK393252:LCP393252 LMG393252:LML393252 LWC393252:LWH393252 MFY393252:MGD393252 MPU393252:MPZ393252 MZQ393252:MZV393252 NJM393252:NJR393252 NTI393252:NTN393252 ODE393252:ODJ393252 ONA393252:ONF393252 OWW393252:OXB393252 PGS393252:PGX393252 PQO393252:PQT393252 QAK393252:QAP393252 QKG393252:QKL393252 QUC393252:QUH393252 RDY393252:RED393252 RNU393252:RNZ393252 RXQ393252:RXV393252 SHM393252:SHR393252 SRI393252:SRN393252 TBE393252:TBJ393252 TLA393252:TLF393252 TUW393252:TVB393252 UES393252:UEX393252 UOO393252:UOT393252 UYK393252:UYP393252 VIG393252:VIL393252 VSC393252:VSH393252 WBY393252:WCD393252 WLU393252:WLZ393252 WVQ393252:WVV393252 D458788:N458788 JE458788:JJ458788 TA458788:TF458788 ACW458788:ADB458788 AMS458788:AMX458788 AWO458788:AWT458788 BGK458788:BGP458788 BQG458788:BQL458788 CAC458788:CAH458788 CJY458788:CKD458788 CTU458788:CTZ458788 DDQ458788:DDV458788 DNM458788:DNR458788 DXI458788:DXN458788 EHE458788:EHJ458788 ERA458788:ERF458788 FAW458788:FBB458788 FKS458788:FKX458788 FUO458788:FUT458788 GEK458788:GEP458788 GOG458788:GOL458788 GYC458788:GYH458788 HHY458788:HID458788 HRU458788:HRZ458788 IBQ458788:IBV458788 ILM458788:ILR458788 IVI458788:IVN458788 JFE458788:JFJ458788 JPA458788:JPF458788 JYW458788:JZB458788 KIS458788:KIX458788 KSO458788:KST458788 LCK458788:LCP458788 LMG458788:LML458788 LWC458788:LWH458788 MFY458788:MGD458788 MPU458788:MPZ458788 MZQ458788:MZV458788 NJM458788:NJR458788 NTI458788:NTN458788 ODE458788:ODJ458788 ONA458788:ONF458788 OWW458788:OXB458788 PGS458788:PGX458788 PQO458788:PQT458788 QAK458788:QAP458788 QKG458788:QKL458788 QUC458788:QUH458788 RDY458788:RED458788 RNU458788:RNZ458788 RXQ458788:RXV458788 SHM458788:SHR458788 SRI458788:SRN458788 TBE458788:TBJ458788 TLA458788:TLF458788 TUW458788:TVB458788 UES458788:UEX458788 UOO458788:UOT458788 UYK458788:UYP458788 VIG458788:VIL458788 VSC458788:VSH458788 WBY458788:WCD458788 WLU458788:WLZ458788 WVQ458788:WVV458788 D524324:N524324 JE524324:JJ524324 TA524324:TF524324 ACW524324:ADB524324 AMS524324:AMX524324 AWO524324:AWT524324 BGK524324:BGP524324 BQG524324:BQL524324 CAC524324:CAH524324 CJY524324:CKD524324 CTU524324:CTZ524324 DDQ524324:DDV524324 DNM524324:DNR524324 DXI524324:DXN524324 EHE524324:EHJ524324 ERA524324:ERF524324 FAW524324:FBB524324 FKS524324:FKX524324 FUO524324:FUT524324 GEK524324:GEP524324 GOG524324:GOL524324 GYC524324:GYH524324 HHY524324:HID524324 HRU524324:HRZ524324 IBQ524324:IBV524324 ILM524324:ILR524324 IVI524324:IVN524324 JFE524324:JFJ524324 JPA524324:JPF524324 JYW524324:JZB524324 KIS524324:KIX524324 KSO524324:KST524324 LCK524324:LCP524324 LMG524324:LML524324 LWC524324:LWH524324 MFY524324:MGD524324 MPU524324:MPZ524324 MZQ524324:MZV524324 NJM524324:NJR524324 NTI524324:NTN524324 ODE524324:ODJ524324 ONA524324:ONF524324 OWW524324:OXB524324 PGS524324:PGX524324 PQO524324:PQT524324 QAK524324:QAP524324 QKG524324:QKL524324 QUC524324:QUH524324 RDY524324:RED524324 RNU524324:RNZ524324 RXQ524324:RXV524324 SHM524324:SHR524324 SRI524324:SRN524324 TBE524324:TBJ524324 TLA524324:TLF524324 TUW524324:TVB524324 UES524324:UEX524324 UOO524324:UOT524324 UYK524324:UYP524324 VIG524324:VIL524324 VSC524324:VSH524324 WBY524324:WCD524324 WLU524324:WLZ524324 WVQ524324:WVV524324 D589860:N589860 JE589860:JJ589860 TA589860:TF589860 ACW589860:ADB589860 AMS589860:AMX589860 AWO589860:AWT589860 BGK589860:BGP589860 BQG589860:BQL589860 CAC589860:CAH589860 CJY589860:CKD589860 CTU589860:CTZ589860 DDQ589860:DDV589860 DNM589860:DNR589860 DXI589860:DXN589860 EHE589860:EHJ589860 ERA589860:ERF589860 FAW589860:FBB589860 FKS589860:FKX589860 FUO589860:FUT589860 GEK589860:GEP589860 GOG589860:GOL589860 GYC589860:GYH589860 HHY589860:HID589860 HRU589860:HRZ589860 IBQ589860:IBV589860 ILM589860:ILR589860 IVI589860:IVN589860 JFE589860:JFJ589860 JPA589860:JPF589860 JYW589860:JZB589860 KIS589860:KIX589860 KSO589860:KST589860 LCK589860:LCP589860 LMG589860:LML589860 LWC589860:LWH589860 MFY589860:MGD589860 MPU589860:MPZ589860 MZQ589860:MZV589860 NJM589860:NJR589860 NTI589860:NTN589860 ODE589860:ODJ589860 ONA589860:ONF589860 OWW589860:OXB589860 PGS589860:PGX589860 PQO589860:PQT589860 QAK589860:QAP589860 QKG589860:QKL589860 QUC589860:QUH589860 RDY589860:RED589860 RNU589860:RNZ589860 RXQ589860:RXV589860 SHM589860:SHR589860 SRI589860:SRN589860 TBE589860:TBJ589860 TLA589860:TLF589860 TUW589860:TVB589860 UES589860:UEX589860 UOO589860:UOT589860 UYK589860:UYP589860 VIG589860:VIL589860 VSC589860:VSH589860 WBY589860:WCD589860 WLU589860:WLZ589860 WVQ589860:WVV589860 D655396:N655396 JE655396:JJ655396 TA655396:TF655396 ACW655396:ADB655396 AMS655396:AMX655396 AWO655396:AWT655396 BGK655396:BGP655396 BQG655396:BQL655396 CAC655396:CAH655396 CJY655396:CKD655396 CTU655396:CTZ655396 DDQ655396:DDV655396 DNM655396:DNR655396 DXI655396:DXN655396 EHE655396:EHJ655396 ERA655396:ERF655396 FAW655396:FBB655396 FKS655396:FKX655396 FUO655396:FUT655396 GEK655396:GEP655396 GOG655396:GOL655396 GYC655396:GYH655396 HHY655396:HID655396 HRU655396:HRZ655396 IBQ655396:IBV655396 ILM655396:ILR655396 IVI655396:IVN655396 JFE655396:JFJ655396 JPA655396:JPF655396 JYW655396:JZB655396 KIS655396:KIX655396 KSO655396:KST655396 LCK655396:LCP655396 LMG655396:LML655396 LWC655396:LWH655396 MFY655396:MGD655396 MPU655396:MPZ655396 MZQ655396:MZV655396 NJM655396:NJR655396 NTI655396:NTN655396 ODE655396:ODJ655396 ONA655396:ONF655396 OWW655396:OXB655396 PGS655396:PGX655396 PQO655396:PQT655396 QAK655396:QAP655396 QKG655396:QKL655396 QUC655396:QUH655396 RDY655396:RED655396 RNU655396:RNZ655396 RXQ655396:RXV655396 SHM655396:SHR655396 SRI655396:SRN655396 TBE655396:TBJ655396 TLA655396:TLF655396 TUW655396:TVB655396 UES655396:UEX655396 UOO655396:UOT655396 UYK655396:UYP655396 VIG655396:VIL655396 VSC655396:VSH655396 WBY655396:WCD655396 WLU655396:WLZ655396 WVQ655396:WVV655396 D720932:N720932 JE720932:JJ720932 TA720932:TF720932 ACW720932:ADB720932 AMS720932:AMX720932 AWO720932:AWT720932 BGK720932:BGP720932 BQG720932:BQL720932 CAC720932:CAH720932 CJY720932:CKD720932 CTU720932:CTZ720932 DDQ720932:DDV720932 DNM720932:DNR720932 DXI720932:DXN720932 EHE720932:EHJ720932 ERA720932:ERF720932 FAW720932:FBB720932 FKS720932:FKX720932 FUO720932:FUT720932 GEK720932:GEP720932 GOG720932:GOL720932 GYC720932:GYH720932 HHY720932:HID720932 HRU720932:HRZ720932 IBQ720932:IBV720932 ILM720932:ILR720932 IVI720932:IVN720932 JFE720932:JFJ720932 JPA720932:JPF720932 JYW720932:JZB720932 KIS720932:KIX720932 KSO720932:KST720932 LCK720932:LCP720932 LMG720932:LML720932 LWC720932:LWH720932 MFY720932:MGD720932 MPU720932:MPZ720932 MZQ720932:MZV720932 NJM720932:NJR720932 NTI720932:NTN720932 ODE720932:ODJ720932 ONA720932:ONF720932 OWW720932:OXB720932 PGS720932:PGX720932 PQO720932:PQT720932 QAK720932:QAP720932 QKG720932:QKL720932 QUC720932:QUH720932 RDY720932:RED720932 RNU720932:RNZ720932 RXQ720932:RXV720932 SHM720932:SHR720932 SRI720932:SRN720932 TBE720932:TBJ720932 TLA720932:TLF720932 TUW720932:TVB720932 UES720932:UEX720932 UOO720932:UOT720932 UYK720932:UYP720932 VIG720932:VIL720932 VSC720932:VSH720932 WBY720932:WCD720932 WLU720932:WLZ720932 WVQ720932:WVV720932 D786468:N786468 JE786468:JJ786468 TA786468:TF786468 ACW786468:ADB786468 AMS786468:AMX786468 AWO786468:AWT786468 BGK786468:BGP786468 BQG786468:BQL786468 CAC786468:CAH786468 CJY786468:CKD786468 CTU786468:CTZ786468 DDQ786468:DDV786468 DNM786468:DNR786468 DXI786468:DXN786468 EHE786468:EHJ786468 ERA786468:ERF786468 FAW786468:FBB786468 FKS786468:FKX786468 FUO786468:FUT786468 GEK786468:GEP786468 GOG786468:GOL786468 GYC786468:GYH786468 HHY786468:HID786468 HRU786468:HRZ786468 IBQ786468:IBV786468 ILM786468:ILR786468 IVI786468:IVN786468 JFE786468:JFJ786468 JPA786468:JPF786468 JYW786468:JZB786468 KIS786468:KIX786468 KSO786468:KST786468 LCK786468:LCP786468 LMG786468:LML786468 LWC786468:LWH786468 MFY786468:MGD786468 MPU786468:MPZ786468 MZQ786468:MZV786468 NJM786468:NJR786468 NTI786468:NTN786468 ODE786468:ODJ786468 ONA786468:ONF786468 OWW786468:OXB786468 PGS786468:PGX786468 PQO786468:PQT786468 QAK786468:QAP786468 QKG786468:QKL786468 QUC786468:QUH786468 RDY786468:RED786468 RNU786468:RNZ786468 RXQ786468:RXV786468 SHM786468:SHR786468 SRI786468:SRN786468 TBE786468:TBJ786468 TLA786468:TLF786468 TUW786468:TVB786468 UES786468:UEX786468 UOO786468:UOT786468 UYK786468:UYP786468 VIG786468:VIL786468 VSC786468:VSH786468 WBY786468:WCD786468 WLU786468:WLZ786468 WVQ786468:WVV786468 D852004:N852004 JE852004:JJ852004 TA852004:TF852004 ACW852004:ADB852004 AMS852004:AMX852004 AWO852004:AWT852004 BGK852004:BGP852004 BQG852004:BQL852004 CAC852004:CAH852004 CJY852004:CKD852004 CTU852004:CTZ852004 DDQ852004:DDV852004 DNM852004:DNR852004 DXI852004:DXN852004 EHE852004:EHJ852004 ERA852004:ERF852004 FAW852004:FBB852004 FKS852004:FKX852004 FUO852004:FUT852004 GEK852004:GEP852004 GOG852004:GOL852004 GYC852004:GYH852004 HHY852004:HID852004 HRU852004:HRZ852004 IBQ852004:IBV852004 ILM852004:ILR852004 IVI852004:IVN852004 JFE852004:JFJ852004 JPA852004:JPF852004 JYW852004:JZB852004 KIS852004:KIX852004 KSO852004:KST852004 LCK852004:LCP852004 LMG852004:LML852004 LWC852004:LWH852004 MFY852004:MGD852004 MPU852004:MPZ852004 MZQ852004:MZV852004 NJM852004:NJR852004 NTI852004:NTN852004 ODE852004:ODJ852004 ONA852004:ONF852004 OWW852004:OXB852004 PGS852004:PGX852004 PQO852004:PQT852004 QAK852004:QAP852004 QKG852004:QKL852004 QUC852004:QUH852004 RDY852004:RED852004 RNU852004:RNZ852004 RXQ852004:RXV852004 SHM852004:SHR852004 SRI852004:SRN852004 TBE852004:TBJ852004 TLA852004:TLF852004 TUW852004:TVB852004 UES852004:UEX852004 UOO852004:UOT852004 UYK852004:UYP852004 VIG852004:VIL852004 VSC852004:VSH852004 WBY852004:WCD852004 WLU852004:WLZ852004 WVQ852004:WVV852004 D917540:N917540 JE917540:JJ917540 TA917540:TF917540 ACW917540:ADB917540 AMS917540:AMX917540 AWO917540:AWT917540 BGK917540:BGP917540 BQG917540:BQL917540 CAC917540:CAH917540 CJY917540:CKD917540 CTU917540:CTZ917540 DDQ917540:DDV917540 DNM917540:DNR917540 DXI917540:DXN917540 EHE917540:EHJ917540 ERA917540:ERF917540 FAW917540:FBB917540 FKS917540:FKX917540 FUO917540:FUT917540 GEK917540:GEP917540 GOG917540:GOL917540 GYC917540:GYH917540 HHY917540:HID917540 HRU917540:HRZ917540 IBQ917540:IBV917540 ILM917540:ILR917540 IVI917540:IVN917540 JFE917540:JFJ917540 JPA917540:JPF917540 JYW917540:JZB917540 KIS917540:KIX917540 KSO917540:KST917540 LCK917540:LCP917540 LMG917540:LML917540 LWC917540:LWH917540 MFY917540:MGD917540 MPU917540:MPZ917540 MZQ917540:MZV917540 NJM917540:NJR917540 NTI917540:NTN917540 ODE917540:ODJ917540 ONA917540:ONF917540 OWW917540:OXB917540 PGS917540:PGX917540 PQO917540:PQT917540 QAK917540:QAP917540 QKG917540:QKL917540 QUC917540:QUH917540 RDY917540:RED917540 RNU917540:RNZ917540 RXQ917540:RXV917540 SHM917540:SHR917540 SRI917540:SRN917540 TBE917540:TBJ917540 TLA917540:TLF917540 TUW917540:TVB917540 UES917540:UEX917540 UOO917540:UOT917540 UYK917540:UYP917540 VIG917540:VIL917540 VSC917540:VSH917540 WBY917540:WCD917540 WLU917540:WLZ917540 WVQ917540:WVV917540 D983076:N983076 JE983076:JJ983076 TA983076:TF983076 ACW983076:ADB983076 AMS983076:AMX983076 AWO983076:AWT983076 BGK983076:BGP983076 BQG983076:BQL983076 CAC983076:CAH983076 CJY983076:CKD983076 CTU983076:CTZ983076 DDQ983076:DDV983076 DNM983076:DNR983076 DXI983076:DXN983076 EHE983076:EHJ983076 ERA983076:ERF983076 FAW983076:FBB983076 FKS983076:FKX983076 FUO983076:FUT983076 GEK983076:GEP983076 GOG983076:GOL983076 GYC983076:GYH983076 HHY983076:HID983076 HRU983076:HRZ983076 IBQ983076:IBV983076 ILM983076:ILR983076 IVI983076:IVN983076 JFE983076:JFJ983076 JPA983076:JPF983076 JYW983076:JZB983076 KIS983076:KIX983076 KSO983076:KST983076 LCK983076:LCP983076 LMG983076:LML983076 LWC983076:LWH983076 MFY983076:MGD983076 MPU983076:MPZ983076 MZQ983076:MZV983076 NJM983076:NJR983076 NTI983076:NTN983076 ODE983076:ODJ983076 ONA983076:ONF983076 OWW983076:OXB983076 PGS983076:PGX983076 PQO983076:PQT983076 QAK983076:QAP983076 QKG983076:QKL983076 QUC983076:QUH983076 RDY983076:RED983076 RNU983076:RNZ983076 RXQ983076:RXV983076 SHM983076:SHR983076 SRI983076:SRN983076 TBE983076:TBJ983076 TLA983076:TLF983076 TUW983076:TVB983076 UES983076:UEX983076 UOO983076:UOT983076 UYK983076:UYP983076 VIG983076:VIL983076 VSC983076:VSH983076 WBY983076:WCD983076">
      <formula1>$R$9:$R$11</formula1>
    </dataValidation>
    <dataValidation type="list" allowBlank="1" showInputMessage="1" showErrorMessage="1" sqref="WVN983140 A85 WVN85 WLR85 WBV85 VRZ85 VID85 UYH85 UOL85 UEP85 TUT85 TKX85 TBB85 SRF85 SHJ85 RXN85 RNR85 RDV85 QTZ85 QKD85 QAH85 PQL85 PGP85 OWT85 OMX85 ODB85 NTF85 NJJ85 MZN85 MPR85 MFV85 LVZ85 LMD85 LCH85 KSL85 KIP85 JYT85 JOX85 JFB85 IVF85 ILJ85 IBN85 HRR85 HHV85 GXZ85 GOD85 GEH85 FUL85 FKP85 FAT85 EQX85 EHB85 DXF85 DNJ85 DDN85 CTR85 CJV85 BZZ85 BQD85 BGH85 AWL85 AMP85 ACT85 SX85 JB85 A65636 JB65636 SX65636 ACT65636 AMP65636 AWL65636 BGH65636 BQD65636 BZZ65636 CJV65636 CTR65636 DDN65636 DNJ65636 DXF65636 EHB65636 EQX65636 FAT65636 FKP65636 FUL65636 GEH65636 GOD65636 GXZ65636 HHV65636 HRR65636 IBN65636 ILJ65636 IVF65636 JFB65636 JOX65636 JYT65636 KIP65636 KSL65636 LCH65636 LMD65636 LVZ65636 MFV65636 MPR65636 MZN65636 NJJ65636 NTF65636 ODB65636 OMX65636 OWT65636 PGP65636 PQL65636 QAH65636 QKD65636 QTZ65636 RDV65636 RNR65636 RXN65636 SHJ65636 SRF65636 TBB65636 TKX65636 TUT65636 UEP65636 UOL65636 UYH65636 VID65636 VRZ65636 WBV65636 WLR65636 WVN65636 A131172 JB131172 SX131172 ACT131172 AMP131172 AWL131172 BGH131172 BQD131172 BZZ131172 CJV131172 CTR131172 DDN131172 DNJ131172 DXF131172 EHB131172 EQX131172 FAT131172 FKP131172 FUL131172 GEH131172 GOD131172 GXZ131172 HHV131172 HRR131172 IBN131172 ILJ131172 IVF131172 JFB131172 JOX131172 JYT131172 KIP131172 KSL131172 LCH131172 LMD131172 LVZ131172 MFV131172 MPR131172 MZN131172 NJJ131172 NTF131172 ODB131172 OMX131172 OWT131172 PGP131172 PQL131172 QAH131172 QKD131172 QTZ131172 RDV131172 RNR131172 RXN131172 SHJ131172 SRF131172 TBB131172 TKX131172 TUT131172 UEP131172 UOL131172 UYH131172 VID131172 VRZ131172 WBV131172 WLR131172 WVN131172 A196708 JB196708 SX196708 ACT196708 AMP196708 AWL196708 BGH196708 BQD196708 BZZ196708 CJV196708 CTR196708 DDN196708 DNJ196708 DXF196708 EHB196708 EQX196708 FAT196708 FKP196708 FUL196708 GEH196708 GOD196708 GXZ196708 HHV196708 HRR196708 IBN196708 ILJ196708 IVF196708 JFB196708 JOX196708 JYT196708 KIP196708 KSL196708 LCH196708 LMD196708 LVZ196708 MFV196708 MPR196708 MZN196708 NJJ196708 NTF196708 ODB196708 OMX196708 OWT196708 PGP196708 PQL196708 QAH196708 QKD196708 QTZ196708 RDV196708 RNR196708 RXN196708 SHJ196708 SRF196708 TBB196708 TKX196708 TUT196708 UEP196708 UOL196708 UYH196708 VID196708 VRZ196708 WBV196708 WLR196708 WVN196708 A262244 JB262244 SX262244 ACT262244 AMP262244 AWL262244 BGH262244 BQD262244 BZZ262244 CJV262244 CTR262244 DDN262244 DNJ262244 DXF262244 EHB262244 EQX262244 FAT262244 FKP262244 FUL262244 GEH262244 GOD262244 GXZ262244 HHV262244 HRR262244 IBN262244 ILJ262244 IVF262244 JFB262244 JOX262244 JYT262244 KIP262244 KSL262244 LCH262244 LMD262244 LVZ262244 MFV262244 MPR262244 MZN262244 NJJ262244 NTF262244 ODB262244 OMX262244 OWT262244 PGP262244 PQL262244 QAH262244 QKD262244 QTZ262244 RDV262244 RNR262244 RXN262244 SHJ262244 SRF262244 TBB262244 TKX262244 TUT262244 UEP262244 UOL262244 UYH262244 VID262244 VRZ262244 WBV262244 WLR262244 WVN262244 A327780 JB327780 SX327780 ACT327780 AMP327780 AWL327780 BGH327780 BQD327780 BZZ327780 CJV327780 CTR327780 DDN327780 DNJ327780 DXF327780 EHB327780 EQX327780 FAT327780 FKP327780 FUL327780 GEH327780 GOD327780 GXZ327780 HHV327780 HRR327780 IBN327780 ILJ327780 IVF327780 JFB327780 JOX327780 JYT327780 KIP327780 KSL327780 LCH327780 LMD327780 LVZ327780 MFV327780 MPR327780 MZN327780 NJJ327780 NTF327780 ODB327780 OMX327780 OWT327780 PGP327780 PQL327780 QAH327780 QKD327780 QTZ327780 RDV327780 RNR327780 RXN327780 SHJ327780 SRF327780 TBB327780 TKX327780 TUT327780 UEP327780 UOL327780 UYH327780 VID327780 VRZ327780 WBV327780 WLR327780 WVN327780 A393316 JB393316 SX393316 ACT393316 AMP393316 AWL393316 BGH393316 BQD393316 BZZ393316 CJV393316 CTR393316 DDN393316 DNJ393316 DXF393316 EHB393316 EQX393316 FAT393316 FKP393316 FUL393316 GEH393316 GOD393316 GXZ393316 HHV393316 HRR393316 IBN393316 ILJ393316 IVF393316 JFB393316 JOX393316 JYT393316 KIP393316 KSL393316 LCH393316 LMD393316 LVZ393316 MFV393316 MPR393316 MZN393316 NJJ393316 NTF393316 ODB393316 OMX393316 OWT393316 PGP393316 PQL393316 QAH393316 QKD393316 QTZ393316 RDV393316 RNR393316 RXN393316 SHJ393316 SRF393316 TBB393316 TKX393316 TUT393316 UEP393316 UOL393316 UYH393316 VID393316 VRZ393316 WBV393316 WLR393316 WVN393316 A458852 JB458852 SX458852 ACT458852 AMP458852 AWL458852 BGH458852 BQD458852 BZZ458852 CJV458852 CTR458852 DDN458852 DNJ458852 DXF458852 EHB458852 EQX458852 FAT458852 FKP458852 FUL458852 GEH458852 GOD458852 GXZ458852 HHV458852 HRR458852 IBN458852 ILJ458852 IVF458852 JFB458852 JOX458852 JYT458852 KIP458852 KSL458852 LCH458852 LMD458852 LVZ458852 MFV458852 MPR458852 MZN458852 NJJ458852 NTF458852 ODB458852 OMX458852 OWT458852 PGP458852 PQL458852 QAH458852 QKD458852 QTZ458852 RDV458852 RNR458852 RXN458852 SHJ458852 SRF458852 TBB458852 TKX458852 TUT458852 UEP458852 UOL458852 UYH458852 VID458852 VRZ458852 WBV458852 WLR458852 WVN458852 A524388 JB524388 SX524388 ACT524388 AMP524388 AWL524388 BGH524388 BQD524388 BZZ524388 CJV524388 CTR524388 DDN524388 DNJ524388 DXF524388 EHB524388 EQX524388 FAT524388 FKP524388 FUL524388 GEH524388 GOD524388 GXZ524388 HHV524388 HRR524388 IBN524388 ILJ524388 IVF524388 JFB524388 JOX524388 JYT524388 KIP524388 KSL524388 LCH524388 LMD524388 LVZ524388 MFV524388 MPR524388 MZN524388 NJJ524388 NTF524388 ODB524388 OMX524388 OWT524388 PGP524388 PQL524388 QAH524388 QKD524388 QTZ524388 RDV524388 RNR524388 RXN524388 SHJ524388 SRF524388 TBB524388 TKX524388 TUT524388 UEP524388 UOL524388 UYH524388 VID524388 VRZ524388 WBV524388 WLR524388 WVN524388 A589924 JB589924 SX589924 ACT589924 AMP589924 AWL589924 BGH589924 BQD589924 BZZ589924 CJV589924 CTR589924 DDN589924 DNJ589924 DXF589924 EHB589924 EQX589924 FAT589924 FKP589924 FUL589924 GEH589924 GOD589924 GXZ589924 HHV589924 HRR589924 IBN589924 ILJ589924 IVF589924 JFB589924 JOX589924 JYT589924 KIP589924 KSL589924 LCH589924 LMD589924 LVZ589924 MFV589924 MPR589924 MZN589924 NJJ589924 NTF589924 ODB589924 OMX589924 OWT589924 PGP589924 PQL589924 QAH589924 QKD589924 QTZ589924 RDV589924 RNR589924 RXN589924 SHJ589924 SRF589924 TBB589924 TKX589924 TUT589924 UEP589924 UOL589924 UYH589924 VID589924 VRZ589924 WBV589924 WLR589924 WVN589924 A655460 JB655460 SX655460 ACT655460 AMP655460 AWL655460 BGH655460 BQD655460 BZZ655460 CJV655460 CTR655460 DDN655460 DNJ655460 DXF655460 EHB655460 EQX655460 FAT655460 FKP655460 FUL655460 GEH655460 GOD655460 GXZ655460 HHV655460 HRR655460 IBN655460 ILJ655460 IVF655460 JFB655460 JOX655460 JYT655460 KIP655460 KSL655460 LCH655460 LMD655460 LVZ655460 MFV655460 MPR655460 MZN655460 NJJ655460 NTF655460 ODB655460 OMX655460 OWT655460 PGP655460 PQL655460 QAH655460 QKD655460 QTZ655460 RDV655460 RNR655460 RXN655460 SHJ655460 SRF655460 TBB655460 TKX655460 TUT655460 UEP655460 UOL655460 UYH655460 VID655460 VRZ655460 WBV655460 WLR655460 WVN655460 A720996 JB720996 SX720996 ACT720996 AMP720996 AWL720996 BGH720996 BQD720996 BZZ720996 CJV720996 CTR720996 DDN720996 DNJ720996 DXF720996 EHB720996 EQX720996 FAT720996 FKP720996 FUL720996 GEH720996 GOD720996 GXZ720996 HHV720996 HRR720996 IBN720996 ILJ720996 IVF720996 JFB720996 JOX720996 JYT720996 KIP720996 KSL720996 LCH720996 LMD720996 LVZ720996 MFV720996 MPR720996 MZN720996 NJJ720996 NTF720996 ODB720996 OMX720996 OWT720996 PGP720996 PQL720996 QAH720996 QKD720996 QTZ720996 RDV720996 RNR720996 RXN720996 SHJ720996 SRF720996 TBB720996 TKX720996 TUT720996 UEP720996 UOL720996 UYH720996 VID720996 VRZ720996 WBV720996 WLR720996 WVN720996 A786532 JB786532 SX786532 ACT786532 AMP786532 AWL786532 BGH786532 BQD786532 BZZ786532 CJV786532 CTR786532 DDN786532 DNJ786532 DXF786532 EHB786532 EQX786532 FAT786532 FKP786532 FUL786532 GEH786532 GOD786532 GXZ786532 HHV786532 HRR786532 IBN786532 ILJ786532 IVF786532 JFB786532 JOX786532 JYT786532 KIP786532 KSL786532 LCH786532 LMD786532 LVZ786532 MFV786532 MPR786532 MZN786532 NJJ786532 NTF786532 ODB786532 OMX786532 OWT786532 PGP786532 PQL786532 QAH786532 QKD786532 QTZ786532 RDV786532 RNR786532 RXN786532 SHJ786532 SRF786532 TBB786532 TKX786532 TUT786532 UEP786532 UOL786532 UYH786532 VID786532 VRZ786532 WBV786532 WLR786532 WVN786532 A852068 JB852068 SX852068 ACT852068 AMP852068 AWL852068 BGH852068 BQD852068 BZZ852068 CJV852068 CTR852068 DDN852068 DNJ852068 DXF852068 EHB852068 EQX852068 FAT852068 FKP852068 FUL852068 GEH852068 GOD852068 GXZ852068 HHV852068 HRR852068 IBN852068 ILJ852068 IVF852068 JFB852068 JOX852068 JYT852068 KIP852068 KSL852068 LCH852068 LMD852068 LVZ852068 MFV852068 MPR852068 MZN852068 NJJ852068 NTF852068 ODB852068 OMX852068 OWT852068 PGP852068 PQL852068 QAH852068 QKD852068 QTZ852068 RDV852068 RNR852068 RXN852068 SHJ852068 SRF852068 TBB852068 TKX852068 TUT852068 UEP852068 UOL852068 UYH852068 VID852068 VRZ852068 WBV852068 WLR852068 WVN852068 A917604 JB917604 SX917604 ACT917604 AMP917604 AWL917604 BGH917604 BQD917604 BZZ917604 CJV917604 CTR917604 DDN917604 DNJ917604 DXF917604 EHB917604 EQX917604 FAT917604 FKP917604 FUL917604 GEH917604 GOD917604 GXZ917604 HHV917604 HRR917604 IBN917604 ILJ917604 IVF917604 JFB917604 JOX917604 JYT917604 KIP917604 KSL917604 LCH917604 LMD917604 LVZ917604 MFV917604 MPR917604 MZN917604 NJJ917604 NTF917604 ODB917604 OMX917604 OWT917604 PGP917604 PQL917604 QAH917604 QKD917604 QTZ917604 RDV917604 RNR917604 RXN917604 SHJ917604 SRF917604 TBB917604 TKX917604 TUT917604 UEP917604 UOL917604 UYH917604 VID917604 VRZ917604 WBV917604 WLR917604 WVN917604 A983140 JB983140 SX983140 ACT983140 AMP983140 AWL983140 BGH983140 BQD983140 BZZ983140 CJV983140 CTR983140 DDN983140 DNJ983140 DXF983140 EHB983140 EQX983140 FAT983140 FKP983140 FUL983140 GEH983140 GOD983140 GXZ983140 HHV983140 HRR983140 IBN983140 ILJ983140 IVF983140 JFB983140 JOX983140 JYT983140 KIP983140 KSL983140 LCH983140 LMD983140 LVZ983140 MFV983140 MPR983140 MZN983140 NJJ983140 NTF983140 ODB983140 OMX983140 OWT983140 PGP983140 PQL983140 QAH983140 QKD983140 QTZ983140 RDV983140 RNR983140 RXN983140 SHJ983140 SRF983140 TBB983140 TKX983140 TUT983140 UEP983140 UOL983140 UYH983140 VID983140 VRZ983140 WBV983140 WLR983140">
      <formula1>$AE$9:$AE$45</formula1>
    </dataValidation>
    <dataValidation type="list" allowBlank="1" showInputMessage="1" showErrorMessage="1" sqref="WVN983087:WVV983087 JB29:JJ29 SX29:TF29 ACT29:ADB29 AMP29:AMX29 AWL29:AWT29 BGH29:BGP29 BQD29:BQL29 BZZ29:CAH29 CJV29:CKD29 CTR29:CTZ29 DDN29:DDV29 DNJ29:DNR29 DXF29:DXN29 EHB29:EHJ29 EQX29:ERF29 FAT29:FBB29 FKP29:FKX29 FUL29:FUT29 GEH29:GEP29 GOD29:GOL29 GXZ29:GYH29 HHV29:HID29 HRR29:HRZ29 IBN29:IBV29 ILJ29:ILR29 IVF29:IVN29 JFB29:JFJ29 JOX29:JPF29 JYT29:JZB29 KIP29:KIX29 KSL29:KST29 LCH29:LCP29 LMD29:LML29 LVZ29:LWH29 MFV29:MGD29 MPR29:MPZ29 MZN29:MZV29 NJJ29:NJR29 NTF29:NTN29 ODB29:ODJ29 OMX29:ONF29 OWT29:OXB29 PGP29:PGX29 PQL29:PQT29 QAH29:QAP29 QKD29:QKL29 QTZ29:QUH29 RDV29:RED29 RNR29:RNZ29 RXN29:RXV29 SHJ29:SHR29 SRF29:SRN29 TBB29:TBJ29 TKX29:TLF29 TUT29:TVB29 UEP29:UEX29 UOL29:UOT29 UYH29:UYP29 VID29:VIL29 VRZ29:VSH29 WBV29:WCD29 WLR29:WLZ29 WVN29:WVV29 A65583:N65583 JB65583:JJ65583 SX65583:TF65583 ACT65583:ADB65583 AMP65583:AMX65583 AWL65583:AWT65583 BGH65583:BGP65583 BQD65583:BQL65583 BZZ65583:CAH65583 CJV65583:CKD65583 CTR65583:CTZ65583 DDN65583:DDV65583 DNJ65583:DNR65583 DXF65583:DXN65583 EHB65583:EHJ65583 EQX65583:ERF65583 FAT65583:FBB65583 FKP65583:FKX65583 FUL65583:FUT65583 GEH65583:GEP65583 GOD65583:GOL65583 GXZ65583:GYH65583 HHV65583:HID65583 HRR65583:HRZ65583 IBN65583:IBV65583 ILJ65583:ILR65583 IVF65583:IVN65583 JFB65583:JFJ65583 JOX65583:JPF65583 JYT65583:JZB65583 KIP65583:KIX65583 KSL65583:KST65583 LCH65583:LCP65583 LMD65583:LML65583 LVZ65583:LWH65583 MFV65583:MGD65583 MPR65583:MPZ65583 MZN65583:MZV65583 NJJ65583:NJR65583 NTF65583:NTN65583 ODB65583:ODJ65583 OMX65583:ONF65583 OWT65583:OXB65583 PGP65583:PGX65583 PQL65583:PQT65583 QAH65583:QAP65583 QKD65583:QKL65583 QTZ65583:QUH65583 RDV65583:RED65583 RNR65583:RNZ65583 RXN65583:RXV65583 SHJ65583:SHR65583 SRF65583:SRN65583 TBB65583:TBJ65583 TKX65583:TLF65583 TUT65583:TVB65583 UEP65583:UEX65583 UOL65583:UOT65583 UYH65583:UYP65583 VID65583:VIL65583 VRZ65583:VSH65583 WBV65583:WCD65583 WLR65583:WLZ65583 WVN65583:WVV65583 A131119:N131119 JB131119:JJ131119 SX131119:TF131119 ACT131119:ADB131119 AMP131119:AMX131119 AWL131119:AWT131119 BGH131119:BGP131119 BQD131119:BQL131119 BZZ131119:CAH131119 CJV131119:CKD131119 CTR131119:CTZ131119 DDN131119:DDV131119 DNJ131119:DNR131119 DXF131119:DXN131119 EHB131119:EHJ131119 EQX131119:ERF131119 FAT131119:FBB131119 FKP131119:FKX131119 FUL131119:FUT131119 GEH131119:GEP131119 GOD131119:GOL131119 GXZ131119:GYH131119 HHV131119:HID131119 HRR131119:HRZ131119 IBN131119:IBV131119 ILJ131119:ILR131119 IVF131119:IVN131119 JFB131119:JFJ131119 JOX131119:JPF131119 JYT131119:JZB131119 KIP131119:KIX131119 KSL131119:KST131119 LCH131119:LCP131119 LMD131119:LML131119 LVZ131119:LWH131119 MFV131119:MGD131119 MPR131119:MPZ131119 MZN131119:MZV131119 NJJ131119:NJR131119 NTF131119:NTN131119 ODB131119:ODJ131119 OMX131119:ONF131119 OWT131119:OXB131119 PGP131119:PGX131119 PQL131119:PQT131119 QAH131119:QAP131119 QKD131119:QKL131119 QTZ131119:QUH131119 RDV131119:RED131119 RNR131119:RNZ131119 RXN131119:RXV131119 SHJ131119:SHR131119 SRF131119:SRN131119 TBB131119:TBJ131119 TKX131119:TLF131119 TUT131119:TVB131119 UEP131119:UEX131119 UOL131119:UOT131119 UYH131119:UYP131119 VID131119:VIL131119 VRZ131119:VSH131119 WBV131119:WCD131119 WLR131119:WLZ131119 WVN131119:WVV131119 A196655:N196655 JB196655:JJ196655 SX196655:TF196655 ACT196655:ADB196655 AMP196655:AMX196655 AWL196655:AWT196655 BGH196655:BGP196655 BQD196655:BQL196655 BZZ196655:CAH196655 CJV196655:CKD196655 CTR196655:CTZ196655 DDN196655:DDV196655 DNJ196655:DNR196655 DXF196655:DXN196655 EHB196655:EHJ196655 EQX196655:ERF196655 FAT196655:FBB196655 FKP196655:FKX196655 FUL196655:FUT196655 GEH196655:GEP196655 GOD196655:GOL196655 GXZ196655:GYH196655 HHV196655:HID196655 HRR196655:HRZ196655 IBN196655:IBV196655 ILJ196655:ILR196655 IVF196655:IVN196655 JFB196655:JFJ196655 JOX196655:JPF196655 JYT196655:JZB196655 KIP196655:KIX196655 KSL196655:KST196655 LCH196655:LCP196655 LMD196655:LML196655 LVZ196655:LWH196655 MFV196655:MGD196655 MPR196655:MPZ196655 MZN196655:MZV196655 NJJ196655:NJR196655 NTF196655:NTN196655 ODB196655:ODJ196655 OMX196655:ONF196655 OWT196655:OXB196655 PGP196655:PGX196655 PQL196655:PQT196655 QAH196655:QAP196655 QKD196655:QKL196655 QTZ196655:QUH196655 RDV196655:RED196655 RNR196655:RNZ196655 RXN196655:RXV196655 SHJ196655:SHR196655 SRF196655:SRN196655 TBB196655:TBJ196655 TKX196655:TLF196655 TUT196655:TVB196655 UEP196655:UEX196655 UOL196655:UOT196655 UYH196655:UYP196655 VID196655:VIL196655 VRZ196655:VSH196655 WBV196655:WCD196655 WLR196655:WLZ196655 WVN196655:WVV196655 A262191:N262191 JB262191:JJ262191 SX262191:TF262191 ACT262191:ADB262191 AMP262191:AMX262191 AWL262191:AWT262191 BGH262191:BGP262191 BQD262191:BQL262191 BZZ262191:CAH262191 CJV262191:CKD262191 CTR262191:CTZ262191 DDN262191:DDV262191 DNJ262191:DNR262191 DXF262191:DXN262191 EHB262191:EHJ262191 EQX262191:ERF262191 FAT262191:FBB262191 FKP262191:FKX262191 FUL262191:FUT262191 GEH262191:GEP262191 GOD262191:GOL262191 GXZ262191:GYH262191 HHV262191:HID262191 HRR262191:HRZ262191 IBN262191:IBV262191 ILJ262191:ILR262191 IVF262191:IVN262191 JFB262191:JFJ262191 JOX262191:JPF262191 JYT262191:JZB262191 KIP262191:KIX262191 KSL262191:KST262191 LCH262191:LCP262191 LMD262191:LML262191 LVZ262191:LWH262191 MFV262191:MGD262191 MPR262191:MPZ262191 MZN262191:MZV262191 NJJ262191:NJR262191 NTF262191:NTN262191 ODB262191:ODJ262191 OMX262191:ONF262191 OWT262191:OXB262191 PGP262191:PGX262191 PQL262191:PQT262191 QAH262191:QAP262191 QKD262191:QKL262191 QTZ262191:QUH262191 RDV262191:RED262191 RNR262191:RNZ262191 RXN262191:RXV262191 SHJ262191:SHR262191 SRF262191:SRN262191 TBB262191:TBJ262191 TKX262191:TLF262191 TUT262191:TVB262191 UEP262191:UEX262191 UOL262191:UOT262191 UYH262191:UYP262191 VID262191:VIL262191 VRZ262191:VSH262191 WBV262191:WCD262191 WLR262191:WLZ262191 WVN262191:WVV262191 A327727:N327727 JB327727:JJ327727 SX327727:TF327727 ACT327727:ADB327727 AMP327727:AMX327727 AWL327727:AWT327727 BGH327727:BGP327727 BQD327727:BQL327727 BZZ327727:CAH327727 CJV327727:CKD327727 CTR327727:CTZ327727 DDN327727:DDV327727 DNJ327727:DNR327727 DXF327727:DXN327727 EHB327727:EHJ327727 EQX327727:ERF327727 FAT327727:FBB327727 FKP327727:FKX327727 FUL327727:FUT327727 GEH327727:GEP327727 GOD327727:GOL327727 GXZ327727:GYH327727 HHV327727:HID327727 HRR327727:HRZ327727 IBN327727:IBV327727 ILJ327727:ILR327727 IVF327727:IVN327727 JFB327727:JFJ327727 JOX327727:JPF327727 JYT327727:JZB327727 KIP327727:KIX327727 KSL327727:KST327727 LCH327727:LCP327727 LMD327727:LML327727 LVZ327727:LWH327727 MFV327727:MGD327727 MPR327727:MPZ327727 MZN327727:MZV327727 NJJ327727:NJR327727 NTF327727:NTN327727 ODB327727:ODJ327727 OMX327727:ONF327727 OWT327727:OXB327727 PGP327727:PGX327727 PQL327727:PQT327727 QAH327727:QAP327727 QKD327727:QKL327727 QTZ327727:QUH327727 RDV327727:RED327727 RNR327727:RNZ327727 RXN327727:RXV327727 SHJ327727:SHR327727 SRF327727:SRN327727 TBB327727:TBJ327727 TKX327727:TLF327727 TUT327727:TVB327727 UEP327727:UEX327727 UOL327727:UOT327727 UYH327727:UYP327727 VID327727:VIL327727 VRZ327727:VSH327727 WBV327727:WCD327727 WLR327727:WLZ327727 WVN327727:WVV327727 A393263:N393263 JB393263:JJ393263 SX393263:TF393263 ACT393263:ADB393263 AMP393263:AMX393263 AWL393263:AWT393263 BGH393263:BGP393263 BQD393263:BQL393263 BZZ393263:CAH393263 CJV393263:CKD393263 CTR393263:CTZ393263 DDN393263:DDV393263 DNJ393263:DNR393263 DXF393263:DXN393263 EHB393263:EHJ393263 EQX393263:ERF393263 FAT393263:FBB393263 FKP393263:FKX393263 FUL393263:FUT393263 GEH393263:GEP393263 GOD393263:GOL393263 GXZ393263:GYH393263 HHV393263:HID393263 HRR393263:HRZ393263 IBN393263:IBV393263 ILJ393263:ILR393263 IVF393263:IVN393263 JFB393263:JFJ393263 JOX393263:JPF393263 JYT393263:JZB393263 KIP393263:KIX393263 KSL393263:KST393263 LCH393263:LCP393263 LMD393263:LML393263 LVZ393263:LWH393263 MFV393263:MGD393263 MPR393263:MPZ393263 MZN393263:MZV393263 NJJ393263:NJR393263 NTF393263:NTN393263 ODB393263:ODJ393263 OMX393263:ONF393263 OWT393263:OXB393263 PGP393263:PGX393263 PQL393263:PQT393263 QAH393263:QAP393263 QKD393263:QKL393263 QTZ393263:QUH393263 RDV393263:RED393263 RNR393263:RNZ393263 RXN393263:RXV393263 SHJ393263:SHR393263 SRF393263:SRN393263 TBB393263:TBJ393263 TKX393263:TLF393263 TUT393263:TVB393263 UEP393263:UEX393263 UOL393263:UOT393263 UYH393263:UYP393263 VID393263:VIL393263 VRZ393263:VSH393263 WBV393263:WCD393263 WLR393263:WLZ393263 WVN393263:WVV393263 A458799:N458799 JB458799:JJ458799 SX458799:TF458799 ACT458799:ADB458799 AMP458799:AMX458799 AWL458799:AWT458799 BGH458799:BGP458799 BQD458799:BQL458799 BZZ458799:CAH458799 CJV458799:CKD458799 CTR458799:CTZ458799 DDN458799:DDV458799 DNJ458799:DNR458799 DXF458799:DXN458799 EHB458799:EHJ458799 EQX458799:ERF458799 FAT458799:FBB458799 FKP458799:FKX458799 FUL458799:FUT458799 GEH458799:GEP458799 GOD458799:GOL458799 GXZ458799:GYH458799 HHV458799:HID458799 HRR458799:HRZ458799 IBN458799:IBV458799 ILJ458799:ILR458799 IVF458799:IVN458799 JFB458799:JFJ458799 JOX458799:JPF458799 JYT458799:JZB458799 KIP458799:KIX458799 KSL458799:KST458799 LCH458799:LCP458799 LMD458799:LML458799 LVZ458799:LWH458799 MFV458799:MGD458799 MPR458799:MPZ458799 MZN458799:MZV458799 NJJ458799:NJR458799 NTF458799:NTN458799 ODB458799:ODJ458799 OMX458799:ONF458799 OWT458799:OXB458799 PGP458799:PGX458799 PQL458799:PQT458799 QAH458799:QAP458799 QKD458799:QKL458799 QTZ458799:QUH458799 RDV458799:RED458799 RNR458799:RNZ458799 RXN458799:RXV458799 SHJ458799:SHR458799 SRF458799:SRN458799 TBB458799:TBJ458799 TKX458799:TLF458799 TUT458799:TVB458799 UEP458799:UEX458799 UOL458799:UOT458799 UYH458799:UYP458799 VID458799:VIL458799 VRZ458799:VSH458799 WBV458799:WCD458799 WLR458799:WLZ458799 WVN458799:WVV458799 A524335:N524335 JB524335:JJ524335 SX524335:TF524335 ACT524335:ADB524335 AMP524335:AMX524335 AWL524335:AWT524335 BGH524335:BGP524335 BQD524335:BQL524335 BZZ524335:CAH524335 CJV524335:CKD524335 CTR524335:CTZ524335 DDN524335:DDV524335 DNJ524335:DNR524335 DXF524335:DXN524335 EHB524335:EHJ524335 EQX524335:ERF524335 FAT524335:FBB524335 FKP524335:FKX524335 FUL524335:FUT524335 GEH524335:GEP524335 GOD524335:GOL524335 GXZ524335:GYH524335 HHV524335:HID524335 HRR524335:HRZ524335 IBN524335:IBV524335 ILJ524335:ILR524335 IVF524335:IVN524335 JFB524335:JFJ524335 JOX524335:JPF524335 JYT524335:JZB524335 KIP524335:KIX524335 KSL524335:KST524335 LCH524335:LCP524335 LMD524335:LML524335 LVZ524335:LWH524335 MFV524335:MGD524335 MPR524335:MPZ524335 MZN524335:MZV524335 NJJ524335:NJR524335 NTF524335:NTN524335 ODB524335:ODJ524335 OMX524335:ONF524335 OWT524335:OXB524335 PGP524335:PGX524335 PQL524335:PQT524335 QAH524335:QAP524335 QKD524335:QKL524335 QTZ524335:QUH524335 RDV524335:RED524335 RNR524335:RNZ524335 RXN524335:RXV524335 SHJ524335:SHR524335 SRF524335:SRN524335 TBB524335:TBJ524335 TKX524335:TLF524335 TUT524335:TVB524335 UEP524335:UEX524335 UOL524335:UOT524335 UYH524335:UYP524335 VID524335:VIL524335 VRZ524335:VSH524335 WBV524335:WCD524335 WLR524335:WLZ524335 WVN524335:WVV524335 A589871:N589871 JB589871:JJ589871 SX589871:TF589871 ACT589871:ADB589871 AMP589871:AMX589871 AWL589871:AWT589871 BGH589871:BGP589871 BQD589871:BQL589871 BZZ589871:CAH589871 CJV589871:CKD589871 CTR589871:CTZ589871 DDN589871:DDV589871 DNJ589871:DNR589871 DXF589871:DXN589871 EHB589871:EHJ589871 EQX589871:ERF589871 FAT589871:FBB589871 FKP589871:FKX589871 FUL589871:FUT589871 GEH589871:GEP589871 GOD589871:GOL589871 GXZ589871:GYH589871 HHV589871:HID589871 HRR589871:HRZ589871 IBN589871:IBV589871 ILJ589871:ILR589871 IVF589871:IVN589871 JFB589871:JFJ589871 JOX589871:JPF589871 JYT589871:JZB589871 KIP589871:KIX589871 KSL589871:KST589871 LCH589871:LCP589871 LMD589871:LML589871 LVZ589871:LWH589871 MFV589871:MGD589871 MPR589871:MPZ589871 MZN589871:MZV589871 NJJ589871:NJR589871 NTF589871:NTN589871 ODB589871:ODJ589871 OMX589871:ONF589871 OWT589871:OXB589871 PGP589871:PGX589871 PQL589871:PQT589871 QAH589871:QAP589871 QKD589871:QKL589871 QTZ589871:QUH589871 RDV589871:RED589871 RNR589871:RNZ589871 RXN589871:RXV589871 SHJ589871:SHR589871 SRF589871:SRN589871 TBB589871:TBJ589871 TKX589871:TLF589871 TUT589871:TVB589871 UEP589871:UEX589871 UOL589871:UOT589871 UYH589871:UYP589871 VID589871:VIL589871 VRZ589871:VSH589871 WBV589871:WCD589871 WLR589871:WLZ589871 WVN589871:WVV589871 A655407:N655407 JB655407:JJ655407 SX655407:TF655407 ACT655407:ADB655407 AMP655407:AMX655407 AWL655407:AWT655407 BGH655407:BGP655407 BQD655407:BQL655407 BZZ655407:CAH655407 CJV655407:CKD655407 CTR655407:CTZ655407 DDN655407:DDV655407 DNJ655407:DNR655407 DXF655407:DXN655407 EHB655407:EHJ655407 EQX655407:ERF655407 FAT655407:FBB655407 FKP655407:FKX655407 FUL655407:FUT655407 GEH655407:GEP655407 GOD655407:GOL655407 GXZ655407:GYH655407 HHV655407:HID655407 HRR655407:HRZ655407 IBN655407:IBV655407 ILJ655407:ILR655407 IVF655407:IVN655407 JFB655407:JFJ655407 JOX655407:JPF655407 JYT655407:JZB655407 KIP655407:KIX655407 KSL655407:KST655407 LCH655407:LCP655407 LMD655407:LML655407 LVZ655407:LWH655407 MFV655407:MGD655407 MPR655407:MPZ655407 MZN655407:MZV655407 NJJ655407:NJR655407 NTF655407:NTN655407 ODB655407:ODJ655407 OMX655407:ONF655407 OWT655407:OXB655407 PGP655407:PGX655407 PQL655407:PQT655407 QAH655407:QAP655407 QKD655407:QKL655407 QTZ655407:QUH655407 RDV655407:RED655407 RNR655407:RNZ655407 RXN655407:RXV655407 SHJ655407:SHR655407 SRF655407:SRN655407 TBB655407:TBJ655407 TKX655407:TLF655407 TUT655407:TVB655407 UEP655407:UEX655407 UOL655407:UOT655407 UYH655407:UYP655407 VID655407:VIL655407 VRZ655407:VSH655407 WBV655407:WCD655407 WLR655407:WLZ655407 WVN655407:WVV655407 A720943:N720943 JB720943:JJ720943 SX720943:TF720943 ACT720943:ADB720943 AMP720943:AMX720943 AWL720943:AWT720943 BGH720943:BGP720943 BQD720943:BQL720943 BZZ720943:CAH720943 CJV720943:CKD720943 CTR720943:CTZ720943 DDN720943:DDV720943 DNJ720943:DNR720943 DXF720943:DXN720943 EHB720943:EHJ720943 EQX720943:ERF720943 FAT720943:FBB720943 FKP720943:FKX720943 FUL720943:FUT720943 GEH720943:GEP720943 GOD720943:GOL720943 GXZ720943:GYH720943 HHV720943:HID720943 HRR720943:HRZ720943 IBN720943:IBV720943 ILJ720943:ILR720943 IVF720943:IVN720943 JFB720943:JFJ720943 JOX720943:JPF720943 JYT720943:JZB720943 KIP720943:KIX720943 KSL720943:KST720943 LCH720943:LCP720943 LMD720943:LML720943 LVZ720943:LWH720943 MFV720943:MGD720943 MPR720943:MPZ720943 MZN720943:MZV720943 NJJ720943:NJR720943 NTF720943:NTN720943 ODB720943:ODJ720943 OMX720943:ONF720943 OWT720943:OXB720943 PGP720943:PGX720943 PQL720943:PQT720943 QAH720943:QAP720943 QKD720943:QKL720943 QTZ720943:QUH720943 RDV720943:RED720943 RNR720943:RNZ720943 RXN720943:RXV720943 SHJ720943:SHR720943 SRF720943:SRN720943 TBB720943:TBJ720943 TKX720943:TLF720943 TUT720943:TVB720943 UEP720943:UEX720943 UOL720943:UOT720943 UYH720943:UYP720943 VID720943:VIL720943 VRZ720943:VSH720943 WBV720943:WCD720943 WLR720943:WLZ720943 WVN720943:WVV720943 A786479:N786479 JB786479:JJ786479 SX786479:TF786479 ACT786479:ADB786479 AMP786479:AMX786479 AWL786479:AWT786479 BGH786479:BGP786479 BQD786479:BQL786479 BZZ786479:CAH786479 CJV786479:CKD786479 CTR786479:CTZ786479 DDN786479:DDV786479 DNJ786479:DNR786479 DXF786479:DXN786479 EHB786479:EHJ786479 EQX786479:ERF786479 FAT786479:FBB786479 FKP786479:FKX786479 FUL786479:FUT786479 GEH786479:GEP786479 GOD786479:GOL786479 GXZ786479:GYH786479 HHV786479:HID786479 HRR786479:HRZ786479 IBN786479:IBV786479 ILJ786479:ILR786479 IVF786479:IVN786479 JFB786479:JFJ786479 JOX786479:JPF786479 JYT786479:JZB786479 KIP786479:KIX786479 KSL786479:KST786479 LCH786479:LCP786479 LMD786479:LML786479 LVZ786479:LWH786479 MFV786479:MGD786479 MPR786479:MPZ786479 MZN786479:MZV786479 NJJ786479:NJR786479 NTF786479:NTN786479 ODB786479:ODJ786479 OMX786479:ONF786479 OWT786479:OXB786479 PGP786479:PGX786479 PQL786479:PQT786479 QAH786479:QAP786479 QKD786479:QKL786479 QTZ786479:QUH786479 RDV786479:RED786479 RNR786479:RNZ786479 RXN786479:RXV786479 SHJ786479:SHR786479 SRF786479:SRN786479 TBB786479:TBJ786479 TKX786479:TLF786479 TUT786479:TVB786479 UEP786479:UEX786479 UOL786479:UOT786479 UYH786479:UYP786479 VID786479:VIL786479 VRZ786479:VSH786479 WBV786479:WCD786479 WLR786479:WLZ786479 WVN786479:WVV786479 A852015:N852015 JB852015:JJ852015 SX852015:TF852015 ACT852015:ADB852015 AMP852015:AMX852015 AWL852015:AWT852015 BGH852015:BGP852015 BQD852015:BQL852015 BZZ852015:CAH852015 CJV852015:CKD852015 CTR852015:CTZ852015 DDN852015:DDV852015 DNJ852015:DNR852015 DXF852015:DXN852015 EHB852015:EHJ852015 EQX852015:ERF852015 FAT852015:FBB852015 FKP852015:FKX852015 FUL852015:FUT852015 GEH852015:GEP852015 GOD852015:GOL852015 GXZ852015:GYH852015 HHV852015:HID852015 HRR852015:HRZ852015 IBN852015:IBV852015 ILJ852015:ILR852015 IVF852015:IVN852015 JFB852015:JFJ852015 JOX852015:JPF852015 JYT852015:JZB852015 KIP852015:KIX852015 KSL852015:KST852015 LCH852015:LCP852015 LMD852015:LML852015 LVZ852015:LWH852015 MFV852015:MGD852015 MPR852015:MPZ852015 MZN852015:MZV852015 NJJ852015:NJR852015 NTF852015:NTN852015 ODB852015:ODJ852015 OMX852015:ONF852015 OWT852015:OXB852015 PGP852015:PGX852015 PQL852015:PQT852015 QAH852015:QAP852015 QKD852015:QKL852015 QTZ852015:QUH852015 RDV852015:RED852015 RNR852015:RNZ852015 RXN852015:RXV852015 SHJ852015:SHR852015 SRF852015:SRN852015 TBB852015:TBJ852015 TKX852015:TLF852015 TUT852015:TVB852015 UEP852015:UEX852015 UOL852015:UOT852015 UYH852015:UYP852015 VID852015:VIL852015 VRZ852015:VSH852015 WBV852015:WCD852015 WLR852015:WLZ852015 WVN852015:WVV852015 A917551:N917551 JB917551:JJ917551 SX917551:TF917551 ACT917551:ADB917551 AMP917551:AMX917551 AWL917551:AWT917551 BGH917551:BGP917551 BQD917551:BQL917551 BZZ917551:CAH917551 CJV917551:CKD917551 CTR917551:CTZ917551 DDN917551:DDV917551 DNJ917551:DNR917551 DXF917551:DXN917551 EHB917551:EHJ917551 EQX917551:ERF917551 FAT917551:FBB917551 FKP917551:FKX917551 FUL917551:FUT917551 GEH917551:GEP917551 GOD917551:GOL917551 GXZ917551:GYH917551 HHV917551:HID917551 HRR917551:HRZ917551 IBN917551:IBV917551 ILJ917551:ILR917551 IVF917551:IVN917551 JFB917551:JFJ917551 JOX917551:JPF917551 JYT917551:JZB917551 KIP917551:KIX917551 KSL917551:KST917551 LCH917551:LCP917551 LMD917551:LML917551 LVZ917551:LWH917551 MFV917551:MGD917551 MPR917551:MPZ917551 MZN917551:MZV917551 NJJ917551:NJR917551 NTF917551:NTN917551 ODB917551:ODJ917551 OMX917551:ONF917551 OWT917551:OXB917551 PGP917551:PGX917551 PQL917551:PQT917551 QAH917551:QAP917551 QKD917551:QKL917551 QTZ917551:QUH917551 RDV917551:RED917551 RNR917551:RNZ917551 RXN917551:RXV917551 SHJ917551:SHR917551 SRF917551:SRN917551 TBB917551:TBJ917551 TKX917551:TLF917551 TUT917551:TVB917551 UEP917551:UEX917551 UOL917551:UOT917551 UYH917551:UYP917551 VID917551:VIL917551 VRZ917551:VSH917551 WBV917551:WCD917551 WLR917551:WLZ917551 WVN917551:WVV917551 A983087:N983087 JB983087:JJ983087 SX983087:TF983087 ACT983087:ADB983087 AMP983087:AMX983087 AWL983087:AWT983087 BGH983087:BGP983087 BQD983087:BQL983087 BZZ983087:CAH983087 CJV983087:CKD983087 CTR983087:CTZ983087 DDN983087:DDV983087 DNJ983087:DNR983087 DXF983087:DXN983087 EHB983087:EHJ983087 EQX983087:ERF983087 FAT983087:FBB983087 FKP983087:FKX983087 FUL983087:FUT983087 GEH983087:GEP983087 GOD983087:GOL983087 GXZ983087:GYH983087 HHV983087:HID983087 HRR983087:HRZ983087 IBN983087:IBV983087 ILJ983087:ILR983087 IVF983087:IVN983087 JFB983087:JFJ983087 JOX983087:JPF983087 JYT983087:JZB983087 KIP983087:KIX983087 KSL983087:KST983087 LCH983087:LCP983087 LMD983087:LML983087 LVZ983087:LWH983087 MFV983087:MGD983087 MPR983087:MPZ983087 MZN983087:MZV983087 NJJ983087:NJR983087 NTF983087:NTN983087 ODB983087:ODJ983087 OMX983087:ONF983087 OWT983087:OXB983087 PGP983087:PGX983087 PQL983087:PQT983087 QAH983087:QAP983087 QKD983087:QKL983087 QTZ983087:QUH983087 RDV983087:RED983087 RNR983087:RNZ983087 RXN983087:RXV983087 SHJ983087:SHR983087 SRF983087:SRN983087 TBB983087:TBJ983087 TKX983087:TLF983087 TUT983087:TVB983087 UEP983087:UEX983087 UOL983087:UOT983087 UYH983087:UYP983087 VID983087:VIL983087 VRZ983087:VSH983087 WBV983087:WCD983087 WLR983087:WLZ983087">
      <formula1>$A$92:$A$118</formula1>
    </dataValidation>
    <dataValidation type="list" allowBlank="1" showInputMessage="1" showErrorMessage="1" sqref="WVN983089:WVV983089 JB31:JJ31 SX31:TF31 ACT31:ADB31 AMP31:AMX31 AWL31:AWT31 BGH31:BGP31 BQD31:BQL31 BZZ31:CAH31 CJV31:CKD31 CTR31:CTZ31 DDN31:DDV31 DNJ31:DNR31 DXF31:DXN31 EHB31:EHJ31 EQX31:ERF31 FAT31:FBB31 FKP31:FKX31 FUL31:FUT31 GEH31:GEP31 GOD31:GOL31 GXZ31:GYH31 HHV31:HID31 HRR31:HRZ31 IBN31:IBV31 ILJ31:ILR31 IVF31:IVN31 JFB31:JFJ31 JOX31:JPF31 JYT31:JZB31 KIP31:KIX31 KSL31:KST31 LCH31:LCP31 LMD31:LML31 LVZ31:LWH31 MFV31:MGD31 MPR31:MPZ31 MZN31:MZV31 NJJ31:NJR31 NTF31:NTN31 ODB31:ODJ31 OMX31:ONF31 OWT31:OXB31 PGP31:PGX31 PQL31:PQT31 QAH31:QAP31 QKD31:QKL31 QTZ31:QUH31 RDV31:RED31 RNR31:RNZ31 RXN31:RXV31 SHJ31:SHR31 SRF31:SRN31 TBB31:TBJ31 TKX31:TLF31 TUT31:TVB31 UEP31:UEX31 UOL31:UOT31 UYH31:UYP31 VID31:VIL31 VRZ31:VSH31 WBV31:WCD31 WLR31:WLZ31 WVN31:WVV31 A65585:N65585 JB65585:JJ65585 SX65585:TF65585 ACT65585:ADB65585 AMP65585:AMX65585 AWL65585:AWT65585 BGH65585:BGP65585 BQD65585:BQL65585 BZZ65585:CAH65585 CJV65585:CKD65585 CTR65585:CTZ65585 DDN65585:DDV65585 DNJ65585:DNR65585 DXF65585:DXN65585 EHB65585:EHJ65585 EQX65585:ERF65585 FAT65585:FBB65585 FKP65585:FKX65585 FUL65585:FUT65585 GEH65585:GEP65585 GOD65585:GOL65585 GXZ65585:GYH65585 HHV65585:HID65585 HRR65585:HRZ65585 IBN65585:IBV65585 ILJ65585:ILR65585 IVF65585:IVN65585 JFB65585:JFJ65585 JOX65585:JPF65585 JYT65585:JZB65585 KIP65585:KIX65585 KSL65585:KST65585 LCH65585:LCP65585 LMD65585:LML65585 LVZ65585:LWH65585 MFV65585:MGD65585 MPR65585:MPZ65585 MZN65585:MZV65585 NJJ65585:NJR65585 NTF65585:NTN65585 ODB65585:ODJ65585 OMX65585:ONF65585 OWT65585:OXB65585 PGP65585:PGX65585 PQL65585:PQT65585 QAH65585:QAP65585 QKD65585:QKL65585 QTZ65585:QUH65585 RDV65585:RED65585 RNR65585:RNZ65585 RXN65585:RXV65585 SHJ65585:SHR65585 SRF65585:SRN65585 TBB65585:TBJ65585 TKX65585:TLF65585 TUT65585:TVB65585 UEP65585:UEX65585 UOL65585:UOT65585 UYH65585:UYP65585 VID65585:VIL65585 VRZ65585:VSH65585 WBV65585:WCD65585 WLR65585:WLZ65585 WVN65585:WVV65585 A131121:N131121 JB131121:JJ131121 SX131121:TF131121 ACT131121:ADB131121 AMP131121:AMX131121 AWL131121:AWT131121 BGH131121:BGP131121 BQD131121:BQL131121 BZZ131121:CAH131121 CJV131121:CKD131121 CTR131121:CTZ131121 DDN131121:DDV131121 DNJ131121:DNR131121 DXF131121:DXN131121 EHB131121:EHJ131121 EQX131121:ERF131121 FAT131121:FBB131121 FKP131121:FKX131121 FUL131121:FUT131121 GEH131121:GEP131121 GOD131121:GOL131121 GXZ131121:GYH131121 HHV131121:HID131121 HRR131121:HRZ131121 IBN131121:IBV131121 ILJ131121:ILR131121 IVF131121:IVN131121 JFB131121:JFJ131121 JOX131121:JPF131121 JYT131121:JZB131121 KIP131121:KIX131121 KSL131121:KST131121 LCH131121:LCP131121 LMD131121:LML131121 LVZ131121:LWH131121 MFV131121:MGD131121 MPR131121:MPZ131121 MZN131121:MZV131121 NJJ131121:NJR131121 NTF131121:NTN131121 ODB131121:ODJ131121 OMX131121:ONF131121 OWT131121:OXB131121 PGP131121:PGX131121 PQL131121:PQT131121 QAH131121:QAP131121 QKD131121:QKL131121 QTZ131121:QUH131121 RDV131121:RED131121 RNR131121:RNZ131121 RXN131121:RXV131121 SHJ131121:SHR131121 SRF131121:SRN131121 TBB131121:TBJ131121 TKX131121:TLF131121 TUT131121:TVB131121 UEP131121:UEX131121 UOL131121:UOT131121 UYH131121:UYP131121 VID131121:VIL131121 VRZ131121:VSH131121 WBV131121:WCD131121 WLR131121:WLZ131121 WVN131121:WVV131121 A196657:N196657 JB196657:JJ196657 SX196657:TF196657 ACT196657:ADB196657 AMP196657:AMX196657 AWL196657:AWT196657 BGH196657:BGP196657 BQD196657:BQL196657 BZZ196657:CAH196657 CJV196657:CKD196657 CTR196657:CTZ196657 DDN196657:DDV196657 DNJ196657:DNR196657 DXF196657:DXN196657 EHB196657:EHJ196657 EQX196657:ERF196657 FAT196657:FBB196657 FKP196657:FKX196657 FUL196657:FUT196657 GEH196657:GEP196657 GOD196657:GOL196657 GXZ196657:GYH196657 HHV196657:HID196657 HRR196657:HRZ196657 IBN196657:IBV196657 ILJ196657:ILR196657 IVF196657:IVN196657 JFB196657:JFJ196657 JOX196657:JPF196657 JYT196657:JZB196657 KIP196657:KIX196657 KSL196657:KST196657 LCH196657:LCP196657 LMD196657:LML196657 LVZ196657:LWH196657 MFV196657:MGD196657 MPR196657:MPZ196657 MZN196657:MZV196657 NJJ196657:NJR196657 NTF196657:NTN196657 ODB196657:ODJ196657 OMX196657:ONF196657 OWT196657:OXB196657 PGP196657:PGX196657 PQL196657:PQT196657 QAH196657:QAP196657 QKD196657:QKL196657 QTZ196657:QUH196657 RDV196657:RED196657 RNR196657:RNZ196657 RXN196657:RXV196657 SHJ196657:SHR196657 SRF196657:SRN196657 TBB196657:TBJ196657 TKX196657:TLF196657 TUT196657:TVB196657 UEP196657:UEX196657 UOL196657:UOT196657 UYH196657:UYP196657 VID196657:VIL196657 VRZ196657:VSH196657 WBV196657:WCD196657 WLR196657:WLZ196657 WVN196657:WVV196657 A262193:N262193 JB262193:JJ262193 SX262193:TF262193 ACT262193:ADB262193 AMP262193:AMX262193 AWL262193:AWT262193 BGH262193:BGP262193 BQD262193:BQL262193 BZZ262193:CAH262193 CJV262193:CKD262193 CTR262193:CTZ262193 DDN262193:DDV262193 DNJ262193:DNR262193 DXF262193:DXN262193 EHB262193:EHJ262193 EQX262193:ERF262193 FAT262193:FBB262193 FKP262193:FKX262193 FUL262193:FUT262193 GEH262193:GEP262193 GOD262193:GOL262193 GXZ262193:GYH262193 HHV262193:HID262193 HRR262193:HRZ262193 IBN262193:IBV262193 ILJ262193:ILR262193 IVF262193:IVN262193 JFB262193:JFJ262193 JOX262193:JPF262193 JYT262193:JZB262193 KIP262193:KIX262193 KSL262193:KST262193 LCH262193:LCP262193 LMD262193:LML262193 LVZ262193:LWH262193 MFV262193:MGD262193 MPR262193:MPZ262193 MZN262193:MZV262193 NJJ262193:NJR262193 NTF262193:NTN262193 ODB262193:ODJ262193 OMX262193:ONF262193 OWT262193:OXB262193 PGP262193:PGX262193 PQL262193:PQT262193 QAH262193:QAP262193 QKD262193:QKL262193 QTZ262193:QUH262193 RDV262193:RED262193 RNR262193:RNZ262193 RXN262193:RXV262193 SHJ262193:SHR262193 SRF262193:SRN262193 TBB262193:TBJ262193 TKX262193:TLF262193 TUT262193:TVB262193 UEP262193:UEX262193 UOL262193:UOT262193 UYH262193:UYP262193 VID262193:VIL262193 VRZ262193:VSH262193 WBV262193:WCD262193 WLR262193:WLZ262193 WVN262193:WVV262193 A327729:N327729 JB327729:JJ327729 SX327729:TF327729 ACT327729:ADB327729 AMP327729:AMX327729 AWL327729:AWT327729 BGH327729:BGP327729 BQD327729:BQL327729 BZZ327729:CAH327729 CJV327729:CKD327729 CTR327729:CTZ327729 DDN327729:DDV327729 DNJ327729:DNR327729 DXF327729:DXN327729 EHB327729:EHJ327729 EQX327729:ERF327729 FAT327729:FBB327729 FKP327729:FKX327729 FUL327729:FUT327729 GEH327729:GEP327729 GOD327729:GOL327729 GXZ327729:GYH327729 HHV327729:HID327729 HRR327729:HRZ327729 IBN327729:IBV327729 ILJ327729:ILR327729 IVF327729:IVN327729 JFB327729:JFJ327729 JOX327729:JPF327729 JYT327729:JZB327729 KIP327729:KIX327729 KSL327729:KST327729 LCH327729:LCP327729 LMD327729:LML327729 LVZ327729:LWH327729 MFV327729:MGD327729 MPR327729:MPZ327729 MZN327729:MZV327729 NJJ327729:NJR327729 NTF327729:NTN327729 ODB327729:ODJ327729 OMX327729:ONF327729 OWT327729:OXB327729 PGP327729:PGX327729 PQL327729:PQT327729 QAH327729:QAP327729 QKD327729:QKL327729 QTZ327729:QUH327729 RDV327729:RED327729 RNR327729:RNZ327729 RXN327729:RXV327729 SHJ327729:SHR327729 SRF327729:SRN327729 TBB327729:TBJ327729 TKX327729:TLF327729 TUT327729:TVB327729 UEP327729:UEX327729 UOL327729:UOT327729 UYH327729:UYP327729 VID327729:VIL327729 VRZ327729:VSH327729 WBV327729:WCD327729 WLR327729:WLZ327729 WVN327729:WVV327729 A393265:N393265 JB393265:JJ393265 SX393265:TF393265 ACT393265:ADB393265 AMP393265:AMX393265 AWL393265:AWT393265 BGH393265:BGP393265 BQD393265:BQL393265 BZZ393265:CAH393265 CJV393265:CKD393265 CTR393265:CTZ393265 DDN393265:DDV393265 DNJ393265:DNR393265 DXF393265:DXN393265 EHB393265:EHJ393265 EQX393265:ERF393265 FAT393265:FBB393265 FKP393265:FKX393265 FUL393265:FUT393265 GEH393265:GEP393265 GOD393265:GOL393265 GXZ393265:GYH393265 HHV393265:HID393265 HRR393265:HRZ393265 IBN393265:IBV393265 ILJ393265:ILR393265 IVF393265:IVN393265 JFB393265:JFJ393265 JOX393265:JPF393265 JYT393265:JZB393265 KIP393265:KIX393265 KSL393265:KST393265 LCH393265:LCP393265 LMD393265:LML393265 LVZ393265:LWH393265 MFV393265:MGD393265 MPR393265:MPZ393265 MZN393265:MZV393265 NJJ393265:NJR393265 NTF393265:NTN393265 ODB393265:ODJ393265 OMX393265:ONF393265 OWT393265:OXB393265 PGP393265:PGX393265 PQL393265:PQT393265 QAH393265:QAP393265 QKD393265:QKL393265 QTZ393265:QUH393265 RDV393265:RED393265 RNR393265:RNZ393265 RXN393265:RXV393265 SHJ393265:SHR393265 SRF393265:SRN393265 TBB393265:TBJ393265 TKX393265:TLF393265 TUT393265:TVB393265 UEP393265:UEX393265 UOL393265:UOT393265 UYH393265:UYP393265 VID393265:VIL393265 VRZ393265:VSH393265 WBV393265:WCD393265 WLR393265:WLZ393265 WVN393265:WVV393265 A458801:N458801 JB458801:JJ458801 SX458801:TF458801 ACT458801:ADB458801 AMP458801:AMX458801 AWL458801:AWT458801 BGH458801:BGP458801 BQD458801:BQL458801 BZZ458801:CAH458801 CJV458801:CKD458801 CTR458801:CTZ458801 DDN458801:DDV458801 DNJ458801:DNR458801 DXF458801:DXN458801 EHB458801:EHJ458801 EQX458801:ERF458801 FAT458801:FBB458801 FKP458801:FKX458801 FUL458801:FUT458801 GEH458801:GEP458801 GOD458801:GOL458801 GXZ458801:GYH458801 HHV458801:HID458801 HRR458801:HRZ458801 IBN458801:IBV458801 ILJ458801:ILR458801 IVF458801:IVN458801 JFB458801:JFJ458801 JOX458801:JPF458801 JYT458801:JZB458801 KIP458801:KIX458801 KSL458801:KST458801 LCH458801:LCP458801 LMD458801:LML458801 LVZ458801:LWH458801 MFV458801:MGD458801 MPR458801:MPZ458801 MZN458801:MZV458801 NJJ458801:NJR458801 NTF458801:NTN458801 ODB458801:ODJ458801 OMX458801:ONF458801 OWT458801:OXB458801 PGP458801:PGX458801 PQL458801:PQT458801 QAH458801:QAP458801 QKD458801:QKL458801 QTZ458801:QUH458801 RDV458801:RED458801 RNR458801:RNZ458801 RXN458801:RXV458801 SHJ458801:SHR458801 SRF458801:SRN458801 TBB458801:TBJ458801 TKX458801:TLF458801 TUT458801:TVB458801 UEP458801:UEX458801 UOL458801:UOT458801 UYH458801:UYP458801 VID458801:VIL458801 VRZ458801:VSH458801 WBV458801:WCD458801 WLR458801:WLZ458801 WVN458801:WVV458801 A524337:N524337 JB524337:JJ524337 SX524337:TF524337 ACT524337:ADB524337 AMP524337:AMX524337 AWL524337:AWT524337 BGH524337:BGP524337 BQD524337:BQL524337 BZZ524337:CAH524337 CJV524337:CKD524337 CTR524337:CTZ524337 DDN524337:DDV524337 DNJ524337:DNR524337 DXF524337:DXN524337 EHB524337:EHJ524337 EQX524337:ERF524337 FAT524337:FBB524337 FKP524337:FKX524337 FUL524337:FUT524337 GEH524337:GEP524337 GOD524337:GOL524337 GXZ524337:GYH524337 HHV524337:HID524337 HRR524337:HRZ524337 IBN524337:IBV524337 ILJ524337:ILR524337 IVF524337:IVN524337 JFB524337:JFJ524337 JOX524337:JPF524337 JYT524337:JZB524337 KIP524337:KIX524337 KSL524337:KST524337 LCH524337:LCP524337 LMD524337:LML524337 LVZ524337:LWH524337 MFV524337:MGD524337 MPR524337:MPZ524337 MZN524337:MZV524337 NJJ524337:NJR524337 NTF524337:NTN524337 ODB524337:ODJ524337 OMX524337:ONF524337 OWT524337:OXB524337 PGP524337:PGX524337 PQL524337:PQT524337 QAH524337:QAP524337 QKD524337:QKL524337 QTZ524337:QUH524337 RDV524337:RED524337 RNR524337:RNZ524337 RXN524337:RXV524337 SHJ524337:SHR524337 SRF524337:SRN524337 TBB524337:TBJ524337 TKX524337:TLF524337 TUT524337:TVB524337 UEP524337:UEX524337 UOL524337:UOT524337 UYH524337:UYP524337 VID524337:VIL524337 VRZ524337:VSH524337 WBV524337:WCD524337 WLR524337:WLZ524337 WVN524337:WVV524337 A589873:N589873 JB589873:JJ589873 SX589873:TF589873 ACT589873:ADB589873 AMP589873:AMX589873 AWL589873:AWT589873 BGH589873:BGP589873 BQD589873:BQL589873 BZZ589873:CAH589873 CJV589873:CKD589873 CTR589873:CTZ589873 DDN589873:DDV589873 DNJ589873:DNR589873 DXF589873:DXN589873 EHB589873:EHJ589873 EQX589873:ERF589873 FAT589873:FBB589873 FKP589873:FKX589873 FUL589873:FUT589873 GEH589873:GEP589873 GOD589873:GOL589873 GXZ589873:GYH589873 HHV589873:HID589873 HRR589873:HRZ589873 IBN589873:IBV589873 ILJ589873:ILR589873 IVF589873:IVN589873 JFB589873:JFJ589873 JOX589873:JPF589873 JYT589873:JZB589873 KIP589873:KIX589873 KSL589873:KST589873 LCH589873:LCP589873 LMD589873:LML589873 LVZ589873:LWH589873 MFV589873:MGD589873 MPR589873:MPZ589873 MZN589873:MZV589873 NJJ589873:NJR589873 NTF589873:NTN589873 ODB589873:ODJ589873 OMX589873:ONF589873 OWT589873:OXB589873 PGP589873:PGX589873 PQL589873:PQT589873 QAH589873:QAP589873 QKD589873:QKL589873 QTZ589873:QUH589873 RDV589873:RED589873 RNR589873:RNZ589873 RXN589873:RXV589873 SHJ589873:SHR589873 SRF589873:SRN589873 TBB589873:TBJ589873 TKX589873:TLF589873 TUT589873:TVB589873 UEP589873:UEX589873 UOL589873:UOT589873 UYH589873:UYP589873 VID589873:VIL589873 VRZ589873:VSH589873 WBV589873:WCD589873 WLR589873:WLZ589873 WVN589873:WVV589873 A655409:N655409 JB655409:JJ655409 SX655409:TF655409 ACT655409:ADB655409 AMP655409:AMX655409 AWL655409:AWT655409 BGH655409:BGP655409 BQD655409:BQL655409 BZZ655409:CAH655409 CJV655409:CKD655409 CTR655409:CTZ655409 DDN655409:DDV655409 DNJ655409:DNR655409 DXF655409:DXN655409 EHB655409:EHJ655409 EQX655409:ERF655409 FAT655409:FBB655409 FKP655409:FKX655409 FUL655409:FUT655409 GEH655409:GEP655409 GOD655409:GOL655409 GXZ655409:GYH655409 HHV655409:HID655409 HRR655409:HRZ655409 IBN655409:IBV655409 ILJ655409:ILR655409 IVF655409:IVN655409 JFB655409:JFJ655409 JOX655409:JPF655409 JYT655409:JZB655409 KIP655409:KIX655409 KSL655409:KST655409 LCH655409:LCP655409 LMD655409:LML655409 LVZ655409:LWH655409 MFV655409:MGD655409 MPR655409:MPZ655409 MZN655409:MZV655409 NJJ655409:NJR655409 NTF655409:NTN655409 ODB655409:ODJ655409 OMX655409:ONF655409 OWT655409:OXB655409 PGP655409:PGX655409 PQL655409:PQT655409 QAH655409:QAP655409 QKD655409:QKL655409 QTZ655409:QUH655409 RDV655409:RED655409 RNR655409:RNZ655409 RXN655409:RXV655409 SHJ655409:SHR655409 SRF655409:SRN655409 TBB655409:TBJ655409 TKX655409:TLF655409 TUT655409:TVB655409 UEP655409:UEX655409 UOL655409:UOT655409 UYH655409:UYP655409 VID655409:VIL655409 VRZ655409:VSH655409 WBV655409:WCD655409 WLR655409:WLZ655409 WVN655409:WVV655409 A720945:N720945 JB720945:JJ720945 SX720945:TF720945 ACT720945:ADB720945 AMP720945:AMX720945 AWL720945:AWT720945 BGH720945:BGP720945 BQD720945:BQL720945 BZZ720945:CAH720945 CJV720945:CKD720945 CTR720945:CTZ720945 DDN720945:DDV720945 DNJ720945:DNR720945 DXF720945:DXN720945 EHB720945:EHJ720945 EQX720945:ERF720945 FAT720945:FBB720945 FKP720945:FKX720945 FUL720945:FUT720945 GEH720945:GEP720945 GOD720945:GOL720945 GXZ720945:GYH720945 HHV720945:HID720945 HRR720945:HRZ720945 IBN720945:IBV720945 ILJ720945:ILR720945 IVF720945:IVN720945 JFB720945:JFJ720945 JOX720945:JPF720945 JYT720945:JZB720945 KIP720945:KIX720945 KSL720945:KST720945 LCH720945:LCP720945 LMD720945:LML720945 LVZ720945:LWH720945 MFV720945:MGD720945 MPR720945:MPZ720945 MZN720945:MZV720945 NJJ720945:NJR720945 NTF720945:NTN720945 ODB720945:ODJ720945 OMX720945:ONF720945 OWT720945:OXB720945 PGP720945:PGX720945 PQL720945:PQT720945 QAH720945:QAP720945 QKD720945:QKL720945 QTZ720945:QUH720945 RDV720945:RED720945 RNR720945:RNZ720945 RXN720945:RXV720945 SHJ720945:SHR720945 SRF720945:SRN720945 TBB720945:TBJ720945 TKX720945:TLF720945 TUT720945:TVB720945 UEP720945:UEX720945 UOL720945:UOT720945 UYH720945:UYP720945 VID720945:VIL720945 VRZ720945:VSH720945 WBV720945:WCD720945 WLR720945:WLZ720945 WVN720945:WVV720945 A786481:N786481 JB786481:JJ786481 SX786481:TF786481 ACT786481:ADB786481 AMP786481:AMX786481 AWL786481:AWT786481 BGH786481:BGP786481 BQD786481:BQL786481 BZZ786481:CAH786481 CJV786481:CKD786481 CTR786481:CTZ786481 DDN786481:DDV786481 DNJ786481:DNR786481 DXF786481:DXN786481 EHB786481:EHJ786481 EQX786481:ERF786481 FAT786481:FBB786481 FKP786481:FKX786481 FUL786481:FUT786481 GEH786481:GEP786481 GOD786481:GOL786481 GXZ786481:GYH786481 HHV786481:HID786481 HRR786481:HRZ786481 IBN786481:IBV786481 ILJ786481:ILR786481 IVF786481:IVN786481 JFB786481:JFJ786481 JOX786481:JPF786481 JYT786481:JZB786481 KIP786481:KIX786481 KSL786481:KST786481 LCH786481:LCP786481 LMD786481:LML786481 LVZ786481:LWH786481 MFV786481:MGD786481 MPR786481:MPZ786481 MZN786481:MZV786481 NJJ786481:NJR786481 NTF786481:NTN786481 ODB786481:ODJ786481 OMX786481:ONF786481 OWT786481:OXB786481 PGP786481:PGX786481 PQL786481:PQT786481 QAH786481:QAP786481 QKD786481:QKL786481 QTZ786481:QUH786481 RDV786481:RED786481 RNR786481:RNZ786481 RXN786481:RXV786481 SHJ786481:SHR786481 SRF786481:SRN786481 TBB786481:TBJ786481 TKX786481:TLF786481 TUT786481:TVB786481 UEP786481:UEX786481 UOL786481:UOT786481 UYH786481:UYP786481 VID786481:VIL786481 VRZ786481:VSH786481 WBV786481:WCD786481 WLR786481:WLZ786481 WVN786481:WVV786481 A852017:N852017 JB852017:JJ852017 SX852017:TF852017 ACT852017:ADB852017 AMP852017:AMX852017 AWL852017:AWT852017 BGH852017:BGP852017 BQD852017:BQL852017 BZZ852017:CAH852017 CJV852017:CKD852017 CTR852017:CTZ852017 DDN852017:DDV852017 DNJ852017:DNR852017 DXF852017:DXN852017 EHB852017:EHJ852017 EQX852017:ERF852017 FAT852017:FBB852017 FKP852017:FKX852017 FUL852017:FUT852017 GEH852017:GEP852017 GOD852017:GOL852017 GXZ852017:GYH852017 HHV852017:HID852017 HRR852017:HRZ852017 IBN852017:IBV852017 ILJ852017:ILR852017 IVF852017:IVN852017 JFB852017:JFJ852017 JOX852017:JPF852017 JYT852017:JZB852017 KIP852017:KIX852017 KSL852017:KST852017 LCH852017:LCP852017 LMD852017:LML852017 LVZ852017:LWH852017 MFV852017:MGD852017 MPR852017:MPZ852017 MZN852017:MZV852017 NJJ852017:NJR852017 NTF852017:NTN852017 ODB852017:ODJ852017 OMX852017:ONF852017 OWT852017:OXB852017 PGP852017:PGX852017 PQL852017:PQT852017 QAH852017:QAP852017 QKD852017:QKL852017 QTZ852017:QUH852017 RDV852017:RED852017 RNR852017:RNZ852017 RXN852017:RXV852017 SHJ852017:SHR852017 SRF852017:SRN852017 TBB852017:TBJ852017 TKX852017:TLF852017 TUT852017:TVB852017 UEP852017:UEX852017 UOL852017:UOT852017 UYH852017:UYP852017 VID852017:VIL852017 VRZ852017:VSH852017 WBV852017:WCD852017 WLR852017:WLZ852017 WVN852017:WVV852017 A917553:N917553 JB917553:JJ917553 SX917553:TF917553 ACT917553:ADB917553 AMP917553:AMX917553 AWL917553:AWT917553 BGH917553:BGP917553 BQD917553:BQL917553 BZZ917553:CAH917553 CJV917553:CKD917553 CTR917553:CTZ917553 DDN917553:DDV917553 DNJ917553:DNR917553 DXF917553:DXN917553 EHB917553:EHJ917553 EQX917553:ERF917553 FAT917553:FBB917553 FKP917553:FKX917553 FUL917553:FUT917553 GEH917553:GEP917553 GOD917553:GOL917553 GXZ917553:GYH917553 HHV917553:HID917553 HRR917553:HRZ917553 IBN917553:IBV917553 ILJ917553:ILR917553 IVF917553:IVN917553 JFB917553:JFJ917553 JOX917553:JPF917553 JYT917553:JZB917553 KIP917553:KIX917553 KSL917553:KST917553 LCH917553:LCP917553 LMD917553:LML917553 LVZ917553:LWH917553 MFV917553:MGD917553 MPR917553:MPZ917553 MZN917553:MZV917553 NJJ917553:NJR917553 NTF917553:NTN917553 ODB917553:ODJ917553 OMX917553:ONF917553 OWT917553:OXB917553 PGP917553:PGX917553 PQL917553:PQT917553 QAH917553:QAP917553 QKD917553:QKL917553 QTZ917553:QUH917553 RDV917553:RED917553 RNR917553:RNZ917553 RXN917553:RXV917553 SHJ917553:SHR917553 SRF917553:SRN917553 TBB917553:TBJ917553 TKX917553:TLF917553 TUT917553:TVB917553 UEP917553:UEX917553 UOL917553:UOT917553 UYH917553:UYP917553 VID917553:VIL917553 VRZ917553:VSH917553 WBV917553:WCD917553 WLR917553:WLZ917553 WVN917553:WVV917553 A983089:N983089 JB983089:JJ983089 SX983089:TF983089 ACT983089:ADB983089 AMP983089:AMX983089 AWL983089:AWT983089 BGH983089:BGP983089 BQD983089:BQL983089 BZZ983089:CAH983089 CJV983089:CKD983089 CTR983089:CTZ983089 DDN983089:DDV983089 DNJ983089:DNR983089 DXF983089:DXN983089 EHB983089:EHJ983089 EQX983089:ERF983089 FAT983089:FBB983089 FKP983089:FKX983089 FUL983089:FUT983089 GEH983089:GEP983089 GOD983089:GOL983089 GXZ983089:GYH983089 HHV983089:HID983089 HRR983089:HRZ983089 IBN983089:IBV983089 ILJ983089:ILR983089 IVF983089:IVN983089 JFB983089:JFJ983089 JOX983089:JPF983089 JYT983089:JZB983089 KIP983089:KIX983089 KSL983089:KST983089 LCH983089:LCP983089 LMD983089:LML983089 LVZ983089:LWH983089 MFV983089:MGD983089 MPR983089:MPZ983089 MZN983089:MZV983089 NJJ983089:NJR983089 NTF983089:NTN983089 ODB983089:ODJ983089 OMX983089:ONF983089 OWT983089:OXB983089 PGP983089:PGX983089 PQL983089:PQT983089 QAH983089:QAP983089 QKD983089:QKL983089 QTZ983089:QUH983089 RDV983089:RED983089 RNR983089:RNZ983089 RXN983089:RXV983089 SHJ983089:SHR983089 SRF983089:SRN983089 TBB983089:TBJ983089 TKX983089:TLF983089 TUT983089:TVB983089 UEP983089:UEX983089 UOL983089:UOT983089 UYH983089:UYP983089 VID983089:VIL983089 VRZ983089:VSH983089 WBV983089:WCD983089 WLR983089:WLZ983089">
      <formula1>$C$124:$C$129</formula1>
    </dataValidation>
    <dataValidation type="list" allowBlank="1" showInputMessage="1" showErrorMessage="1" sqref="WVS983097 WVS41 WLW41 WCA41 VSE41 VII41 UYM41 UOQ41 UEU41 TUY41 TLC41 TBG41 SRK41 SHO41 RXS41 RNW41 REA41 QUE41 QKI41 QAM41 PQQ41 PGU41 OWY41 ONC41 ODG41 NTK41 NJO41 MZS41 MPW41 MGA41 LWE41 LMI41 LCM41 KSQ41 KIU41 JYY41 JPC41 JFG41 IVK41 ILO41 IBS41 HRW41 HIA41 GYE41 GOI41 GEM41 FUQ41 FKU41 FAY41 ERC41 EHG41 DXK41 DNO41 DDS41 CTW41 CKA41 CAE41 BQI41 BGM41 AWQ41 AMU41 ACY41 TC41 JG41 F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F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F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F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F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F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F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F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F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F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F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F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F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F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F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formula1>$AH$9:$AH$10</formula1>
    </dataValidation>
    <dataValidation type="list" allowBlank="1" showInputMessage="1" showErrorMessage="1" sqref="C65589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WVP37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JD33 WVP35 WLT35 WBX35 VSB35 VIF35 UYJ35 UON35 UER35 TUV35 TKZ35 TBD35 SRH35 SHL35 RXP35 RNT35 RDX35 QUB35 QKF35 QAJ35 PQN35 PGR35 OWV35 OMZ35 ODD35 NTH35 NJL35 MZP35 MPT35 MFX35 LWB35 LMF35 LCJ35 KSN35 KIR35 JYV35 JOZ35 JFD35 IVH35 ILL35 IBP35 HRT35 HHX35 GYB35 GOF35 GEJ35 FUN35 FKR35 FAV35 EQZ35 EHD35 DXH35 DNL35 DDP35 CTT35 CJX35 CAB35 BQF35 BGJ35 AWN35 AMR35 ACV35 SZ35 JD35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C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C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C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C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C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C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C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C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C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C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C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C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C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C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C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C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C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C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C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C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C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C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C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C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C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C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C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C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C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C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C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C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C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C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C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C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C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C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C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C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C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C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C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C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formula1>$V$9:$V$11</formula1>
    </dataValidation>
    <dataValidation type="list" allowBlank="1" showInputMessage="1" showErrorMessage="1" sqref="A111 A107 A95 A103 A99">
      <formula1>$A$141:$A$165</formula1>
    </dataValidation>
    <dataValidation type="list" allowBlank="1" showInputMessage="1" showErrorMessage="1" sqref="D83">
      <formula1>$AI$9:$AI$10</formula1>
    </dataValidation>
    <dataValidation type="list" allowBlank="1" showInputMessage="1" showErrorMessage="1" sqref="E18:N18">
      <formula1>$R$9:$R$12</formula1>
    </dataValidation>
  </dataValidations>
  <pageMargins left="0.56000000000000005" right="0.53" top="0.39" bottom="0.36" header="0.31496062992125984" footer="0.31496062992125984"/>
  <pageSetup paperSize="9" scale="78"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19</vt:i4>
      </vt:variant>
    </vt:vector>
  </HeadingPairs>
  <TitlesOfParts>
    <vt:vector size="33" baseType="lpstr">
      <vt:lpstr>Заявление стар</vt:lpstr>
      <vt:lpstr>Выбор специальностей</vt:lpstr>
      <vt:lpstr>ИД 1</vt:lpstr>
      <vt:lpstr>ИД 2</vt:lpstr>
      <vt:lpstr>ИД 3</vt:lpstr>
      <vt:lpstr>ИД 4</vt:lpstr>
      <vt:lpstr>ИД 5</vt:lpstr>
      <vt:lpstr>Согласие на зачисление</vt:lpstr>
      <vt:lpstr>Заявление</vt:lpstr>
      <vt:lpstr>Согласие на обработку</vt:lpstr>
      <vt:lpstr>Согласие на распространение</vt:lpstr>
      <vt:lpstr>Согласие на зачисление ДОГОВОР</vt:lpstr>
      <vt:lpstr>Заявка ЦО</vt:lpstr>
      <vt:lpstr>ЛНР, ДНР оригинал</vt:lpstr>
      <vt:lpstr>'Выбор специальностей'!List</vt:lpstr>
      <vt:lpstr>Заявление!List</vt:lpstr>
      <vt:lpstr>List</vt:lpstr>
      <vt:lpstr>выбранные_специальности</vt:lpstr>
      <vt:lpstr>'Выбор специальностей'!Область_печати</vt:lpstr>
      <vt:lpstr>'Заявка ЦО'!Область_печати</vt:lpstr>
      <vt:lpstr>Заявление!Область_печати</vt:lpstr>
      <vt:lpstr>'Заявление стар'!Область_печати</vt:lpstr>
      <vt:lpstr>'ИД 1'!Область_печати</vt:lpstr>
      <vt:lpstr>'ИД 2'!Область_печати</vt:lpstr>
      <vt:lpstr>'ИД 3'!Область_печати</vt:lpstr>
      <vt:lpstr>'ИД 4'!Область_печати</vt:lpstr>
      <vt:lpstr>'ИД 5'!Область_печати</vt:lpstr>
      <vt:lpstr>'ЛНР, ДНР оригинал'!Область_печати</vt:lpstr>
      <vt:lpstr>'Согласие на зачисление'!Область_печати</vt:lpstr>
      <vt:lpstr>'Согласие на зачисление ДОГОВОР'!Область_печати</vt:lpstr>
      <vt:lpstr>'Согласие на обработку'!Область_печати</vt:lpstr>
      <vt:lpstr>'Согласие на распространение'!Область_печати</vt:lpstr>
      <vt:lpstr>специальности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M-203-1</cp:lastModifiedBy>
  <cp:lastPrinted>2024-07-08T13:35:04Z</cp:lastPrinted>
  <dcterms:created xsi:type="dcterms:W3CDTF">2021-06-21T08:32:27Z</dcterms:created>
  <dcterms:modified xsi:type="dcterms:W3CDTF">2024-07-09T05:42:48Z</dcterms:modified>
</cp:coreProperties>
</file>